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20112" windowHeight="7992" activeTab="7"/>
  </bookViews>
  <sheets>
    <sheet name="січень" sheetId="1" r:id="rId1"/>
    <sheet name="лютий 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  <sheet name="серпень" sheetId="8" r:id="rId8"/>
  </sheets>
  <calcPr calcId="125725"/>
</workbook>
</file>

<file path=xl/calcChain.xml><?xml version="1.0" encoding="utf-8"?>
<calcChain xmlns="http://schemas.openxmlformats.org/spreadsheetml/2006/main">
  <c r="I27" i="8"/>
  <c r="M27"/>
  <c r="N11"/>
  <c r="N15"/>
  <c r="N22"/>
  <c r="N23"/>
  <c r="G25"/>
  <c r="G27" s="1"/>
  <c r="M9"/>
  <c r="L9"/>
  <c r="H9"/>
  <c r="F9"/>
  <c r="C9"/>
  <c r="B9"/>
  <c r="K27"/>
  <c r="J27"/>
  <c r="E27"/>
  <c r="M25"/>
  <c r="L25"/>
  <c r="I25"/>
  <c r="H25"/>
  <c r="F25"/>
  <c r="D25"/>
  <c r="D27" s="1"/>
  <c r="C25"/>
  <c r="B25"/>
  <c r="B27" s="1"/>
  <c r="N24"/>
  <c r="N21"/>
  <c r="N20"/>
  <c r="N19"/>
  <c r="N18"/>
  <c r="N14"/>
  <c r="N13"/>
  <c r="N10"/>
  <c r="L27"/>
  <c r="I9"/>
  <c r="G9"/>
  <c r="F27"/>
  <c r="D9"/>
  <c r="N18" i="7"/>
  <c r="N15"/>
  <c r="M25"/>
  <c r="M27" s="1"/>
  <c r="D27"/>
  <c r="D27" i="6"/>
  <c r="D9" i="7" s="1"/>
  <c r="L9"/>
  <c r="I27" i="6"/>
  <c r="H9" i="7"/>
  <c r="F9"/>
  <c r="C9"/>
  <c r="B9"/>
  <c r="K27"/>
  <c r="J27"/>
  <c r="G27"/>
  <c r="E27"/>
  <c r="L25"/>
  <c r="I25"/>
  <c r="I27" s="1"/>
  <c r="H25"/>
  <c r="F25"/>
  <c r="D25"/>
  <c r="C25"/>
  <c r="C27" s="1"/>
  <c r="B25"/>
  <c r="B27" s="1"/>
  <c r="N24"/>
  <c r="N21"/>
  <c r="N20"/>
  <c r="N19"/>
  <c r="N14"/>
  <c r="N13"/>
  <c r="N10"/>
  <c r="N25" s="1"/>
  <c r="I9"/>
  <c r="G9"/>
  <c r="F27"/>
  <c r="N21" i="6"/>
  <c r="N20"/>
  <c r="N18"/>
  <c r="N9"/>
  <c r="L9"/>
  <c r="I9"/>
  <c r="H9"/>
  <c r="G9"/>
  <c r="F9"/>
  <c r="D9"/>
  <c r="C9"/>
  <c r="B9"/>
  <c r="M27"/>
  <c r="K27"/>
  <c r="J27"/>
  <c r="G27"/>
  <c r="E27"/>
  <c r="L25"/>
  <c r="I25"/>
  <c r="H25"/>
  <c r="F25"/>
  <c r="D25"/>
  <c r="C25"/>
  <c r="B25"/>
  <c r="N24"/>
  <c r="N19"/>
  <c r="N14"/>
  <c r="N13"/>
  <c r="N10"/>
  <c r="H27"/>
  <c r="N10" i="5"/>
  <c r="H10"/>
  <c r="L10"/>
  <c r="F10"/>
  <c r="D10"/>
  <c r="C10"/>
  <c r="B10"/>
  <c r="N21" i="4"/>
  <c r="N10"/>
  <c r="L10"/>
  <c r="H10"/>
  <c r="F10"/>
  <c r="F28" s="1"/>
  <c r="D10"/>
  <c r="C10"/>
  <c r="B10"/>
  <c r="N21" i="3"/>
  <c r="N10"/>
  <c r="L10"/>
  <c r="H10"/>
  <c r="F10"/>
  <c r="D10"/>
  <c r="C10"/>
  <c r="B10"/>
  <c r="N23" i="2"/>
  <c r="N14"/>
  <c r="N11"/>
  <c r="L11"/>
  <c r="H11"/>
  <c r="C11"/>
  <c r="B11"/>
  <c r="N14" i="1"/>
  <c r="M28" i="5"/>
  <c r="K28"/>
  <c r="J28"/>
  <c r="G28"/>
  <c r="E28"/>
  <c r="L26"/>
  <c r="L28" s="1"/>
  <c r="I26"/>
  <c r="I28" s="1"/>
  <c r="H26"/>
  <c r="F26"/>
  <c r="F28" s="1"/>
  <c r="D26"/>
  <c r="D28" s="1"/>
  <c r="C26"/>
  <c r="C28" s="1"/>
  <c r="B26"/>
  <c r="N25"/>
  <c r="N20"/>
  <c r="N15"/>
  <c r="N14"/>
  <c r="N11"/>
  <c r="M28" i="4"/>
  <c r="K28"/>
  <c r="J28"/>
  <c r="G28"/>
  <c r="E28"/>
  <c r="L26"/>
  <c r="L28" s="1"/>
  <c r="I26"/>
  <c r="I28" s="1"/>
  <c r="H26"/>
  <c r="F26"/>
  <c r="D26"/>
  <c r="D28" s="1"/>
  <c r="C26"/>
  <c r="C28" s="1"/>
  <c r="B26"/>
  <c r="B28" s="1"/>
  <c r="N25"/>
  <c r="N20"/>
  <c r="N15"/>
  <c r="N14"/>
  <c r="N11"/>
  <c r="M28" i="3"/>
  <c r="K28"/>
  <c r="J28"/>
  <c r="G28"/>
  <c r="E28"/>
  <c r="L26"/>
  <c r="L28" s="1"/>
  <c r="I26"/>
  <c r="I28" s="1"/>
  <c r="H26"/>
  <c r="F26"/>
  <c r="D26"/>
  <c r="C26"/>
  <c r="B26"/>
  <c r="N25"/>
  <c r="N20"/>
  <c r="N15"/>
  <c r="N14"/>
  <c r="N11"/>
  <c r="I27" i="2"/>
  <c r="I29" s="1"/>
  <c r="N26"/>
  <c r="N16"/>
  <c r="M29"/>
  <c r="K29"/>
  <c r="J29"/>
  <c r="G29"/>
  <c r="E29"/>
  <c r="L27"/>
  <c r="H27"/>
  <c r="F27"/>
  <c r="F29" s="1"/>
  <c r="D27"/>
  <c r="D29" s="1"/>
  <c r="C27"/>
  <c r="B27"/>
  <c r="N21"/>
  <c r="N15"/>
  <c r="N12"/>
  <c r="M29" i="1"/>
  <c r="K29"/>
  <c r="J29"/>
  <c r="I29"/>
  <c r="G29"/>
  <c r="E29"/>
  <c r="N21"/>
  <c r="N15"/>
  <c r="N12"/>
  <c r="C27"/>
  <c r="C29" s="1"/>
  <c r="B27"/>
  <c r="B29" s="1"/>
  <c r="D27"/>
  <c r="D29" s="1"/>
  <c r="L27"/>
  <c r="L29" s="1"/>
  <c r="H27"/>
  <c r="H29" s="1"/>
  <c r="F27"/>
  <c r="F29" s="1"/>
  <c r="N11"/>
  <c r="N25" i="8" l="1"/>
  <c r="C27"/>
  <c r="H27"/>
  <c r="N9"/>
  <c r="H27" i="7"/>
  <c r="L27"/>
  <c r="N9"/>
  <c r="N27" s="1"/>
  <c r="N25" i="6"/>
  <c r="N27" s="1"/>
  <c r="L27"/>
  <c r="F27"/>
  <c r="C27"/>
  <c r="B27"/>
  <c r="N26" i="5"/>
  <c r="N28" s="1"/>
  <c r="H28"/>
  <c r="B28"/>
  <c r="N26" i="4"/>
  <c r="N28" s="1"/>
  <c r="H28"/>
  <c r="N26" i="3"/>
  <c r="N28" s="1"/>
  <c r="H28"/>
  <c r="F28"/>
  <c r="C28"/>
  <c r="B28"/>
  <c r="L29" i="2"/>
  <c r="H29"/>
  <c r="C29"/>
  <c r="B29"/>
  <c r="N27" i="1"/>
  <c r="N29" s="1"/>
  <c r="N27" i="2"/>
  <c r="N29" s="1"/>
  <c r="N27" i="8" l="1"/>
</calcChain>
</file>

<file path=xl/sharedStrings.xml><?xml version="1.0" encoding="utf-8"?>
<sst xmlns="http://schemas.openxmlformats.org/spreadsheetml/2006/main" count="232" uniqueCount="50">
  <si>
    <t xml:space="preserve">Ідентифікаційний </t>
  </si>
  <si>
    <t>код за ЄДРПОУ</t>
  </si>
  <si>
    <t>КАРТКА  АНАЛІТИЧНОГО  ОБЛІКУ  КАСОВИХ  ВИДАТКІВ</t>
  </si>
  <si>
    <t xml:space="preserve">Код програмної класифікації   </t>
  </si>
  <si>
    <t>Вид коштів   0</t>
  </si>
  <si>
    <t>Дата виписки органу Державного казначейства</t>
  </si>
  <si>
    <t>Видатки за кодами економічної класифікації</t>
  </si>
  <si>
    <t>Разом:</t>
  </si>
  <si>
    <t>з поч.року</t>
  </si>
  <si>
    <t>з.пл.</t>
  </si>
  <si>
    <t>з.пл.кредит</t>
  </si>
  <si>
    <t>связь</t>
  </si>
  <si>
    <t>свет</t>
  </si>
  <si>
    <t>питание</t>
  </si>
  <si>
    <t>пуос</t>
  </si>
  <si>
    <t>протипож.навчан.</t>
  </si>
  <si>
    <t>суслов</t>
  </si>
  <si>
    <t>одесакнига</t>
  </si>
  <si>
    <t>НУШ</t>
  </si>
  <si>
    <t>за м-ц</t>
  </si>
  <si>
    <t>ВСЬОГОс нач года</t>
  </si>
  <si>
    <t>34211328</t>
  </si>
  <si>
    <t>угля/брик</t>
  </si>
  <si>
    <t>стр.мат</t>
  </si>
  <si>
    <t>канц.тов</t>
  </si>
  <si>
    <t>стул</t>
  </si>
  <si>
    <t>екологія</t>
  </si>
  <si>
    <t>охорона</t>
  </si>
  <si>
    <t>охорон</t>
  </si>
  <si>
    <t>січень  2024  РОКУ</t>
  </si>
  <si>
    <t>лютий   2024  РОКУ</t>
  </si>
  <si>
    <t>Трудівський ЗЗСО</t>
  </si>
  <si>
    <t>Трудлівський ЗЗСО</t>
  </si>
  <si>
    <t>березень   2024  РОКУ</t>
  </si>
  <si>
    <t>квітень   2024  РОКУ</t>
  </si>
  <si>
    <t>бумага</t>
  </si>
  <si>
    <t>вода</t>
  </si>
  <si>
    <t>лабор.дос</t>
  </si>
  <si>
    <t>травень  2024  РОКУ</t>
  </si>
  <si>
    <t>червень  2024  РОКУ</t>
  </si>
  <si>
    <t>посвідчення</t>
  </si>
  <si>
    <t>харчування</t>
  </si>
  <si>
    <t>липень  2024  РОКУ</t>
  </si>
  <si>
    <t>медогляд</t>
  </si>
  <si>
    <t>дрова</t>
  </si>
  <si>
    <t>кан.тов</t>
  </si>
  <si>
    <t>буд.мат</t>
  </si>
  <si>
    <t>прид.дидактич</t>
  </si>
  <si>
    <t>прид.доск.проект</t>
  </si>
  <si>
    <t>серпень  2024  РОКУ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</si>
</sst>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color indexed="12"/>
      <name val="Arial Cyr"/>
      <charset val="204"/>
    </font>
    <font>
      <sz val="11"/>
      <name val="Arial Cyr"/>
      <charset val="204"/>
    </font>
    <font>
      <b/>
      <i/>
      <sz val="11"/>
      <color indexed="12"/>
      <name val="Arial Cyr"/>
      <charset val="204"/>
    </font>
    <font>
      <b/>
      <sz val="12"/>
      <color indexed="12"/>
      <name val="Arial Cyr"/>
      <family val="2"/>
      <charset val="204"/>
    </font>
    <font>
      <b/>
      <sz val="9"/>
      <color indexed="12"/>
      <name val="Arial Cyr"/>
      <family val="2"/>
      <charset val="204"/>
    </font>
    <font>
      <b/>
      <sz val="11"/>
      <color indexed="16"/>
      <name val="Arial Cyr"/>
      <charset val="204"/>
    </font>
    <font>
      <b/>
      <sz val="11"/>
      <color indexed="18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6"/>
    <xf numFmtId="0" fontId="4" fillId="0" borderId="0" xfId="6" applyFont="1"/>
    <xf numFmtId="49" fontId="3" fillId="0" borderId="0" xfId="6" applyNumberFormat="1" applyFont="1" applyAlignment="1" applyProtection="1">
      <alignment horizontal="left"/>
      <protection locked="0"/>
    </xf>
    <xf numFmtId="49" fontId="3" fillId="0" borderId="0" xfId="6" applyNumberFormat="1" applyFont="1" applyProtection="1">
      <protection locked="0"/>
    </xf>
    <xf numFmtId="49" fontId="4" fillId="0" borderId="0" xfId="6" applyNumberFormat="1" applyFont="1"/>
    <xf numFmtId="0" fontId="4" fillId="0" borderId="0" xfId="6" applyFont="1" applyAlignment="1" applyProtection="1">
      <alignment horizontal="left"/>
      <protection locked="0"/>
    </xf>
    <xf numFmtId="0" fontId="5" fillId="0" borderId="0" xfId="6" applyFont="1" applyAlignment="1">
      <alignment horizontal="center" vertical="center"/>
    </xf>
    <xf numFmtId="0" fontId="3" fillId="0" borderId="0" xfId="6" applyFont="1"/>
    <xf numFmtId="49" fontId="4" fillId="0" borderId="0" xfId="6" applyNumberFormat="1" applyFont="1" applyAlignment="1" applyProtection="1">
      <alignment horizontal="left"/>
      <protection locked="0"/>
    </xf>
    <xf numFmtId="0" fontId="5" fillId="0" borderId="0" xfId="6" applyFont="1" applyAlignment="1">
      <alignment horizontal="centerContinuous" vertical="center"/>
    </xf>
    <xf numFmtId="0" fontId="4" fillId="0" borderId="0" xfId="6" applyFont="1" applyBorder="1" applyAlignment="1"/>
    <xf numFmtId="0" fontId="5" fillId="0" borderId="0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7" fillId="0" borderId="0" xfId="6" applyFont="1" applyBorder="1" applyAlignment="1">
      <alignment horizontal="centerContinuous" vertical="center"/>
    </xf>
    <xf numFmtId="0" fontId="4" fillId="0" borderId="2" xfId="6" applyFont="1" applyBorder="1" applyAlignment="1">
      <alignment horizontal="center" vertical="center"/>
    </xf>
    <xf numFmtId="0" fontId="9" fillId="0" borderId="0" xfId="6" applyFont="1"/>
    <xf numFmtId="0" fontId="9" fillId="0" borderId="2" xfId="6" applyFont="1" applyBorder="1"/>
    <xf numFmtId="14" fontId="9" fillId="0" borderId="2" xfId="6" applyNumberFormat="1" applyFont="1" applyBorder="1" applyAlignment="1">
      <alignment horizontal="center"/>
    </xf>
    <xf numFmtId="0" fontId="9" fillId="0" borderId="3" xfId="6" applyFont="1" applyBorder="1"/>
    <xf numFmtId="14" fontId="10" fillId="0" borderId="2" xfId="6" applyNumberFormat="1" applyFont="1" applyBorder="1" applyAlignment="1">
      <alignment horizontal="center"/>
    </xf>
    <xf numFmtId="2" fontId="10" fillId="0" borderId="2" xfId="6" applyNumberFormat="1" applyFont="1" applyBorder="1"/>
    <xf numFmtId="0" fontId="10" fillId="0" borderId="2" xfId="6" applyFont="1" applyBorder="1"/>
    <xf numFmtId="2" fontId="11" fillId="0" borderId="3" xfId="6" applyNumberFormat="1" applyFont="1" applyBorder="1"/>
    <xf numFmtId="2" fontId="10" fillId="0" borderId="4" xfId="6" applyNumberFormat="1" applyFont="1" applyBorder="1"/>
    <xf numFmtId="0" fontId="6" fillId="0" borderId="4" xfId="6" applyFont="1" applyBorder="1" applyAlignment="1">
      <alignment horizontal="center" vertical="center"/>
    </xf>
    <xf numFmtId="49" fontId="16" fillId="0" borderId="8" xfId="6" applyNumberFormat="1" applyFont="1" applyBorder="1" applyProtection="1">
      <protection locked="0"/>
    </xf>
    <xf numFmtId="0" fontId="15" fillId="0" borderId="10" xfId="6" applyFont="1" applyBorder="1" applyAlignment="1">
      <alignment horizontal="centerContinuous" vertical="center"/>
    </xf>
    <xf numFmtId="14" fontId="12" fillId="0" borderId="6" xfId="6" applyNumberFormat="1" applyFont="1" applyBorder="1" applyAlignment="1">
      <alignment horizontal="center"/>
    </xf>
    <xf numFmtId="2" fontId="14" fillId="0" borderId="5" xfId="6" applyNumberFormat="1" applyFont="1" applyBorder="1"/>
    <xf numFmtId="0" fontId="17" fillId="0" borderId="11" xfId="6" applyFont="1" applyBorder="1" applyAlignment="1">
      <alignment horizontal="left" vertical="center"/>
    </xf>
    <xf numFmtId="2" fontId="17" fillId="0" borderId="12" xfId="6" applyNumberFormat="1" applyFont="1" applyBorder="1"/>
    <xf numFmtId="0" fontId="17" fillId="0" borderId="12" xfId="6" applyFont="1" applyBorder="1"/>
    <xf numFmtId="2" fontId="17" fillId="0" borderId="13" xfId="6" applyNumberFormat="1" applyFont="1" applyBorder="1"/>
    <xf numFmtId="14" fontId="17" fillId="0" borderId="14" xfId="6" applyNumberFormat="1" applyFont="1" applyBorder="1" applyAlignment="1">
      <alignment horizontal="center"/>
    </xf>
    <xf numFmtId="2" fontId="17" fillId="0" borderId="15" xfId="6" applyNumberFormat="1" applyFont="1" applyBorder="1"/>
    <xf numFmtId="2" fontId="17" fillId="0" borderId="16" xfId="6" applyNumberFormat="1" applyFont="1" applyBorder="1"/>
    <xf numFmtId="0" fontId="18" fillId="0" borderId="6" xfId="6" applyFont="1" applyBorder="1" applyAlignment="1">
      <alignment horizontal="left" wrapText="1"/>
    </xf>
    <xf numFmtId="2" fontId="18" fillId="0" borderId="5" xfId="6" applyNumberFormat="1" applyFont="1" applyBorder="1"/>
    <xf numFmtId="2" fontId="18" fillId="0" borderId="7" xfId="6" applyNumberFormat="1" applyFont="1" applyBorder="1"/>
    <xf numFmtId="14" fontId="11" fillId="0" borderId="2" xfId="6" applyNumberFormat="1" applyFont="1" applyBorder="1" applyAlignment="1">
      <alignment horizontal="center"/>
    </xf>
    <xf numFmtId="2" fontId="9" fillId="0" borderId="2" xfId="6" applyNumberFormat="1" applyFont="1" applyBorder="1"/>
    <xf numFmtId="10" fontId="9" fillId="0" borderId="2" xfId="6" applyNumberFormat="1" applyFont="1" applyBorder="1" applyAlignment="1">
      <alignment horizontal="center"/>
    </xf>
    <xf numFmtId="2" fontId="13" fillId="0" borderId="2" xfId="6" applyNumberFormat="1" applyFont="1" applyBorder="1"/>
    <xf numFmtId="2" fontId="9" fillId="0" borderId="0" xfId="6" applyNumberFormat="1" applyFont="1" applyBorder="1"/>
    <xf numFmtId="14" fontId="21" fillId="0" borderId="2" xfId="6" applyNumberFormat="1" applyFont="1" applyBorder="1" applyAlignment="1">
      <alignment horizontal="center"/>
    </xf>
    <xf numFmtId="0" fontId="9" fillId="0" borderId="0" xfId="6" applyFont="1" applyBorder="1"/>
    <xf numFmtId="2" fontId="0" fillId="0" borderId="0" xfId="0" applyNumberFormat="1"/>
    <xf numFmtId="0" fontId="15" fillId="0" borderId="9" xfId="6" applyFont="1" applyBorder="1" applyAlignment="1">
      <alignment horizontal="center" vertical="center"/>
    </xf>
    <xf numFmtId="49" fontId="3" fillId="0" borderId="0" xfId="6" applyNumberFormat="1" applyFont="1" applyAlignment="1">
      <alignment horizontal="left"/>
    </xf>
    <xf numFmtId="0" fontId="4" fillId="0" borderId="2" xfId="6" applyFont="1" applyBorder="1" applyAlignment="1">
      <alignment horizontal="center" vertical="center" wrapText="1"/>
    </xf>
    <xf numFmtId="49" fontId="4" fillId="0" borderId="2" xfId="6" applyNumberFormat="1" applyFont="1" applyBorder="1" applyAlignment="1">
      <alignment horizontal="center" vertical="center"/>
    </xf>
    <xf numFmtId="49" fontId="8" fillId="0" borderId="2" xfId="6" applyNumberFormat="1" applyFont="1" applyBorder="1" applyAlignment="1">
      <alignment horizontal="center" vertical="center"/>
    </xf>
    <xf numFmtId="49" fontId="2" fillId="0" borderId="17" xfId="6" applyNumberFormat="1" applyFont="1" applyBorder="1" applyAlignment="1">
      <alignment horizontal="center" vertical="center"/>
    </xf>
    <xf numFmtId="49" fontId="2" fillId="0" borderId="18" xfId="6" applyNumberFormat="1" applyFont="1" applyBorder="1" applyAlignment="1">
      <alignment horizontal="center" vertical="center"/>
    </xf>
    <xf numFmtId="0" fontId="2" fillId="0" borderId="0" xfId="6" applyFont="1" applyAlignment="1">
      <alignment horizontal="center" vertical="top"/>
    </xf>
    <xf numFmtId="49" fontId="4" fillId="0" borderId="0" xfId="6" applyNumberFormat="1" applyFont="1" applyAlignment="1" applyProtection="1">
      <alignment horizontal="left" vertical="center"/>
      <protection locked="0"/>
    </xf>
    <xf numFmtId="17" fontId="15" fillId="0" borderId="8" xfId="6" applyNumberFormat="1" applyFont="1" applyBorder="1" applyAlignment="1">
      <alignment horizontal="center"/>
    </xf>
    <xf numFmtId="17" fontId="15" fillId="0" borderId="9" xfId="6" applyNumberFormat="1" applyFont="1" applyBorder="1" applyAlignment="1">
      <alignment horizontal="center"/>
    </xf>
    <xf numFmtId="0" fontId="15" fillId="0" borderId="9" xfId="6" applyFont="1" applyBorder="1" applyAlignment="1">
      <alignment horizontal="center"/>
    </xf>
    <xf numFmtId="0" fontId="15" fillId="0" borderId="10" xfId="6" applyFont="1" applyBorder="1" applyAlignment="1">
      <alignment horizontal="center"/>
    </xf>
  </cellXfs>
  <cellStyles count="17">
    <cellStyle name="Денежный 2" xfId="3"/>
    <cellStyle name="Денежный 3" xfId="4"/>
    <cellStyle name="Денежный 4" xfId="2"/>
    <cellStyle name="Обычный" xfId="0" builtinId="0"/>
    <cellStyle name="Обычный 2" xfId="5"/>
    <cellStyle name="Обычный 3" xfId="6"/>
    <cellStyle name="Обычный 3 2" xfId="7"/>
    <cellStyle name="Обычный 3_кас. рас. август 2018 xls_file(69)" xfId="8"/>
    <cellStyle name="Обычный 4" xfId="1"/>
    <cellStyle name="Примечание 2" xfId="9"/>
    <cellStyle name="Процентный 2" xfId="11"/>
    <cellStyle name="Процентный 3" xfId="12"/>
    <cellStyle name="Процентный 4" xfId="10"/>
    <cellStyle name="Стиль 1" xfId="13"/>
    <cellStyle name="Финансовый 2" xfId="15"/>
    <cellStyle name="Финансовый 3" xfId="16"/>
    <cellStyle name="Финансовый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29"/>
  <sheetViews>
    <sheetView workbookViewId="0">
      <selection activeCell="L17" sqref="L17"/>
    </sheetView>
  </sheetViews>
  <sheetFormatPr defaultRowHeight="14.4"/>
  <cols>
    <col min="2" max="2" width="12.33203125" customWidth="1"/>
    <col min="3" max="3" width="12" customWidth="1"/>
    <col min="4" max="4" width="11" customWidth="1"/>
    <col min="6" max="7" width="10.44140625" customWidth="1"/>
    <col min="8" max="8" width="10.88671875" customWidth="1"/>
    <col min="12" max="12" width="11.44140625" customWidth="1"/>
    <col min="13" max="13" width="10.5546875" customWidth="1"/>
    <col min="14" max="14" width="13.33203125" customWidth="1"/>
  </cols>
  <sheetData>
    <row r="2" spans="1:14">
      <c r="A2" s="5"/>
      <c r="B2" s="4"/>
      <c r="C2" s="4"/>
      <c r="D2" s="4"/>
      <c r="E2" s="4"/>
      <c r="F2" s="4"/>
      <c r="G2" s="4"/>
      <c r="H2" s="4"/>
      <c r="I2" s="5"/>
      <c r="J2" s="3"/>
      <c r="K2" s="2"/>
      <c r="L2" s="2"/>
      <c r="M2" s="50"/>
      <c r="N2" s="50"/>
    </row>
    <row r="3" spans="1:14" ht="15.6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2"/>
    </row>
    <row r="4" spans="1:14" ht="16.2" thickBot="1">
      <c r="A4" s="9" t="s">
        <v>1</v>
      </c>
      <c r="B4" s="54" t="s">
        <v>21</v>
      </c>
      <c r="C4" s="55"/>
      <c r="D4" s="10"/>
      <c r="E4" s="10"/>
      <c r="F4" s="56" t="s">
        <v>2</v>
      </c>
      <c r="G4" s="56"/>
      <c r="H4" s="56"/>
      <c r="I4" s="56"/>
      <c r="J4" s="56"/>
      <c r="K4" s="56"/>
      <c r="L4" s="56"/>
      <c r="M4" s="11"/>
      <c r="N4" s="2"/>
    </row>
    <row r="5" spans="1:14" ht="16.2" thickBot="1">
      <c r="A5" s="27"/>
      <c r="B5" s="49" t="s">
        <v>31</v>
      </c>
      <c r="C5" s="28"/>
      <c r="D5" s="10"/>
      <c r="E5" s="10"/>
      <c r="F5" s="58" t="s">
        <v>29</v>
      </c>
      <c r="G5" s="59"/>
      <c r="H5" s="60"/>
      <c r="I5" s="60"/>
      <c r="J5" s="60"/>
      <c r="K5" s="60"/>
      <c r="L5" s="60"/>
      <c r="M5" s="60"/>
      <c r="N5" s="61"/>
    </row>
    <row r="6" spans="1:14" ht="15.6">
      <c r="A6" s="57" t="s">
        <v>3</v>
      </c>
      <c r="B6" s="57"/>
      <c r="C6" s="57"/>
      <c r="D6" s="57"/>
      <c r="E6" s="7"/>
      <c r="F6" s="7"/>
      <c r="G6" s="7"/>
      <c r="H6" s="7"/>
      <c r="I6" s="12"/>
      <c r="J6" s="12"/>
      <c r="K6" s="12"/>
      <c r="L6" s="12"/>
      <c r="M6" s="11"/>
      <c r="N6" s="1"/>
    </row>
    <row r="7" spans="1:14">
      <c r="A7" s="13" t="s">
        <v>4</v>
      </c>
      <c r="B7" s="14"/>
      <c r="C7" s="13"/>
      <c r="D7" s="13"/>
      <c r="E7" s="2"/>
      <c r="F7" s="2"/>
      <c r="G7" s="2"/>
      <c r="H7" s="2"/>
      <c r="I7" s="15"/>
      <c r="J7" s="15"/>
      <c r="K7" s="15"/>
      <c r="L7" s="15"/>
      <c r="M7" s="11"/>
      <c r="N7" s="1"/>
    </row>
    <row r="8" spans="1:14">
      <c r="A8" s="51" t="s">
        <v>5</v>
      </c>
      <c r="B8" s="52" t="s">
        <v>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 t="s">
        <v>7</v>
      </c>
    </row>
    <row r="9" spans="1:14">
      <c r="A9" s="51"/>
      <c r="B9" s="16">
        <v>2111</v>
      </c>
      <c r="C9" s="16">
        <v>2120</v>
      </c>
      <c r="D9" s="16">
        <v>2210</v>
      </c>
      <c r="E9" s="16">
        <v>2220</v>
      </c>
      <c r="F9" s="16">
        <v>2230</v>
      </c>
      <c r="G9" s="16">
        <v>3110</v>
      </c>
      <c r="H9" s="16">
        <v>2240</v>
      </c>
      <c r="I9" s="16">
        <v>2800</v>
      </c>
      <c r="J9" s="16">
        <v>2282</v>
      </c>
      <c r="K9" s="16">
        <v>2272</v>
      </c>
      <c r="L9" s="16">
        <v>2273</v>
      </c>
      <c r="M9" s="16">
        <v>2275</v>
      </c>
      <c r="N9" s="53"/>
    </row>
    <row r="10" spans="1:14" ht="15" thickBot="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/>
      <c r="H10" s="26">
        <v>7</v>
      </c>
      <c r="I10" s="26">
        <v>8</v>
      </c>
      <c r="J10" s="26">
        <v>11</v>
      </c>
      <c r="K10" s="26">
        <v>12</v>
      </c>
      <c r="L10" s="26">
        <v>13</v>
      </c>
      <c r="M10" s="26">
        <v>16</v>
      </c>
      <c r="N10" s="26">
        <v>18</v>
      </c>
    </row>
    <row r="11" spans="1:14" ht="42.6" thickBot="1">
      <c r="A11" s="38" t="s">
        <v>8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40">
        <f>B11+C11+D11+E11+F11+G11+H11+I11+J11+K11+L11+M11</f>
        <v>0</v>
      </c>
    </row>
    <row r="12" spans="1:14">
      <c r="A12" s="19" t="s">
        <v>9</v>
      </c>
      <c r="B12" s="18">
        <v>526179.34</v>
      </c>
      <c r="C12" s="18">
        <v>92447.74</v>
      </c>
      <c r="D12" s="18"/>
      <c r="E12" s="18"/>
      <c r="F12" s="18"/>
      <c r="G12" s="18"/>
      <c r="H12" s="42"/>
      <c r="I12" s="18"/>
      <c r="J12" s="18"/>
      <c r="K12" s="18"/>
      <c r="L12" s="18"/>
      <c r="M12" s="20"/>
      <c r="N12" s="24">
        <f>B12+C12</f>
        <v>618627.07999999996</v>
      </c>
    </row>
    <row r="13" spans="1:14">
      <c r="A13" s="19" t="s">
        <v>10</v>
      </c>
      <c r="B13" s="18"/>
      <c r="C13" s="18"/>
      <c r="D13" s="18"/>
      <c r="E13" s="18"/>
      <c r="F13" s="18"/>
      <c r="G13" s="47"/>
      <c r="H13" s="45"/>
      <c r="I13" s="18"/>
      <c r="J13" s="18"/>
      <c r="K13" s="18"/>
      <c r="L13" s="18"/>
      <c r="M13" s="20"/>
      <c r="N13" s="24">
        <v>0</v>
      </c>
    </row>
    <row r="14" spans="1:14">
      <c r="A14" s="19" t="s">
        <v>11</v>
      </c>
      <c r="B14" s="42"/>
      <c r="C14" s="18"/>
      <c r="D14" s="18"/>
      <c r="E14" s="42"/>
      <c r="F14" s="42"/>
      <c r="G14" s="45"/>
      <c r="H14" s="17">
        <v>400</v>
      </c>
      <c r="I14" s="18"/>
      <c r="J14" s="42"/>
      <c r="K14" s="42"/>
      <c r="L14" s="42"/>
      <c r="M14" s="42"/>
      <c r="N14" s="24">
        <f>H14</f>
        <v>400</v>
      </c>
    </row>
    <row r="15" spans="1:14">
      <c r="A15" s="19" t="s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v>7754.48</v>
      </c>
      <c r="M15" s="18"/>
      <c r="N15" s="24">
        <f>L15</f>
        <v>7754.48</v>
      </c>
    </row>
    <row r="16" spans="1:14">
      <c r="A16" s="19" t="s">
        <v>13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 ht="15.6">
      <c r="A17" s="46" t="s">
        <v>22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19" t="s">
        <v>14</v>
      </c>
      <c r="B18" s="42"/>
      <c r="C18" s="18"/>
      <c r="D18" s="18"/>
      <c r="E18" s="18"/>
      <c r="F18" s="42"/>
      <c r="G18" s="42"/>
      <c r="H18" s="18"/>
      <c r="I18" s="18"/>
      <c r="J18" s="18"/>
      <c r="K18" s="18"/>
      <c r="L18" s="18"/>
      <c r="M18" s="18"/>
      <c r="N18" s="24">
        <v>0</v>
      </c>
    </row>
    <row r="19" spans="1:14">
      <c r="A19" s="19" t="s">
        <v>23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v>0</v>
      </c>
    </row>
    <row r="20" spans="1:14">
      <c r="A20" s="43" t="s">
        <v>15</v>
      </c>
      <c r="B20" s="42"/>
      <c r="C20" s="18"/>
      <c r="D20" s="18"/>
      <c r="E20" s="18"/>
      <c r="F20" s="18"/>
      <c r="G20" s="18"/>
      <c r="H20" s="44"/>
      <c r="I20" s="18"/>
      <c r="J20" s="18"/>
      <c r="K20" s="18"/>
      <c r="L20" s="18"/>
      <c r="M20" s="18"/>
      <c r="N20" s="24">
        <v>0</v>
      </c>
    </row>
    <row r="21" spans="1:14">
      <c r="A21" s="19" t="s">
        <v>16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>
      <c r="A22" s="19" t="s">
        <v>27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19" t="s">
        <v>25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>
      <c r="A24" s="43" t="s">
        <v>17</v>
      </c>
      <c r="B24" s="4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>
      <c r="A25" s="41" t="s">
        <v>18</v>
      </c>
      <c r="B25" s="42"/>
      <c r="C25" s="18"/>
      <c r="D25" s="25"/>
      <c r="E25" s="18"/>
      <c r="F25" s="18"/>
      <c r="G25" s="18"/>
      <c r="H25" s="18"/>
      <c r="I25" s="18"/>
      <c r="J25" s="18"/>
      <c r="K25" s="18"/>
      <c r="L25" s="18"/>
      <c r="M25" s="18"/>
      <c r="N25" s="24">
        <v>0</v>
      </c>
    </row>
    <row r="26" spans="1:14" ht="15" thickBot="1">
      <c r="A26" s="21" t="s">
        <v>24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>
        <v>0</v>
      </c>
    </row>
    <row r="27" spans="1:14" ht="15" thickBot="1">
      <c r="A27" s="29" t="s">
        <v>19</v>
      </c>
      <c r="B27" s="30">
        <f>SUM(B12:B26)</f>
        <v>526179.34</v>
      </c>
      <c r="C27" s="30">
        <f>SUM(C12:C26)</f>
        <v>92447.74</v>
      </c>
      <c r="D27" s="30">
        <f>SUM(D12:D26)</f>
        <v>0</v>
      </c>
      <c r="E27" s="30">
        <v>0</v>
      </c>
      <c r="F27" s="30">
        <f>SUM(F12:F26)</f>
        <v>0</v>
      </c>
      <c r="G27" s="30">
        <v>0</v>
      </c>
      <c r="H27" s="30">
        <f>SUM(H12:H26)</f>
        <v>400</v>
      </c>
      <c r="I27" s="30">
        <v>0</v>
      </c>
      <c r="J27" s="30">
        <v>0</v>
      </c>
      <c r="K27" s="30">
        <v>0</v>
      </c>
      <c r="L27" s="30">
        <f>SUM(L12:L26)</f>
        <v>7754.48</v>
      </c>
      <c r="M27" s="30">
        <v>0</v>
      </c>
      <c r="N27" s="30">
        <f>SUM(N12:N26)</f>
        <v>626781.55999999994</v>
      </c>
    </row>
    <row r="28" spans="1:14">
      <c r="A28" s="31" t="s">
        <v>20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" thickBot="1">
      <c r="A29" s="35"/>
      <c r="B29" s="36">
        <f>B11+B27</f>
        <v>526179.34</v>
      </c>
      <c r="C29" s="36">
        <f t="shared" ref="C29:N29" si="0">C27</f>
        <v>92447.74</v>
      </c>
      <c r="D29" s="36">
        <f t="shared" si="0"/>
        <v>0</v>
      </c>
      <c r="E29" s="36">
        <f t="shared" si="0"/>
        <v>0</v>
      </c>
      <c r="F29" s="36">
        <f t="shared" si="0"/>
        <v>0</v>
      </c>
      <c r="G29" s="36">
        <f t="shared" si="0"/>
        <v>0</v>
      </c>
      <c r="H29" s="36">
        <f t="shared" si="0"/>
        <v>400</v>
      </c>
      <c r="I29" s="36">
        <f t="shared" si="0"/>
        <v>0</v>
      </c>
      <c r="J29" s="36">
        <f t="shared" si="0"/>
        <v>0</v>
      </c>
      <c r="K29" s="36">
        <f t="shared" si="0"/>
        <v>0</v>
      </c>
      <c r="L29" s="36">
        <f t="shared" si="0"/>
        <v>7754.48</v>
      </c>
      <c r="M29" s="36">
        <f t="shared" si="0"/>
        <v>0</v>
      </c>
      <c r="N29" s="37">
        <f t="shared" si="0"/>
        <v>626781.55999999994</v>
      </c>
    </row>
  </sheetData>
  <mergeCells count="8">
    <mergeCell ref="M2:N2"/>
    <mergeCell ref="A8:A9"/>
    <mergeCell ref="B8:M8"/>
    <mergeCell ref="N8:N9"/>
    <mergeCell ref="B4:C4"/>
    <mergeCell ref="F4:L4"/>
    <mergeCell ref="A6:D6"/>
    <mergeCell ref="F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9"/>
  <sheetViews>
    <sheetView workbookViewId="0">
      <selection activeCell="K22" sqref="K22"/>
    </sheetView>
  </sheetViews>
  <sheetFormatPr defaultRowHeight="14.4"/>
  <cols>
    <col min="2" max="2" width="12.33203125" customWidth="1"/>
    <col min="3" max="3" width="11.5546875" customWidth="1"/>
    <col min="6" max="6" width="11" customWidth="1"/>
    <col min="12" max="12" width="11" customWidth="1"/>
    <col min="14" max="14" width="12.33203125" customWidth="1"/>
  </cols>
  <sheetData>
    <row r="2" spans="1:15">
      <c r="A2" s="5"/>
      <c r="B2" s="4"/>
      <c r="C2" s="4"/>
      <c r="D2" s="4"/>
      <c r="E2" s="4"/>
      <c r="F2" s="4"/>
      <c r="G2" s="4"/>
      <c r="H2" s="4"/>
      <c r="I2" s="5"/>
      <c r="J2" s="3"/>
      <c r="K2" s="2"/>
      <c r="L2" s="2"/>
      <c r="M2" s="50"/>
      <c r="N2" s="50"/>
    </row>
    <row r="3" spans="1:15" ht="15.6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2"/>
    </row>
    <row r="4" spans="1:15" ht="16.2" thickBot="1">
      <c r="A4" s="9" t="s">
        <v>1</v>
      </c>
      <c r="B4" s="54" t="s">
        <v>21</v>
      </c>
      <c r="C4" s="55"/>
      <c r="D4" s="10"/>
      <c r="E4" s="10"/>
      <c r="F4" s="56" t="s">
        <v>2</v>
      </c>
      <c r="G4" s="56"/>
      <c r="H4" s="56"/>
      <c r="I4" s="56"/>
      <c r="J4" s="56"/>
      <c r="K4" s="56"/>
      <c r="L4" s="56"/>
      <c r="M4" s="11"/>
      <c r="N4" s="2"/>
    </row>
    <row r="5" spans="1:15" ht="16.2" thickBot="1">
      <c r="A5" s="27"/>
      <c r="B5" s="49" t="s">
        <v>32</v>
      </c>
      <c r="C5" s="28"/>
      <c r="D5" s="10"/>
      <c r="E5" s="10"/>
      <c r="F5" s="58" t="s">
        <v>30</v>
      </c>
      <c r="G5" s="59"/>
      <c r="H5" s="60"/>
      <c r="I5" s="60"/>
      <c r="J5" s="60"/>
      <c r="K5" s="60"/>
      <c r="L5" s="60"/>
      <c r="M5" s="60"/>
      <c r="N5" s="61"/>
    </row>
    <row r="6" spans="1:15" ht="15.6">
      <c r="A6" s="57" t="s">
        <v>3</v>
      </c>
      <c r="B6" s="57"/>
      <c r="C6" s="57"/>
      <c r="D6" s="57"/>
      <c r="E6" s="7"/>
      <c r="F6" s="7"/>
      <c r="G6" s="7"/>
      <c r="H6" s="7"/>
      <c r="I6" s="12"/>
      <c r="J6" s="12"/>
      <c r="K6" s="12"/>
      <c r="L6" s="12"/>
      <c r="M6" s="11"/>
      <c r="N6" s="1"/>
    </row>
    <row r="7" spans="1:15">
      <c r="A7" s="13" t="s">
        <v>4</v>
      </c>
      <c r="B7" s="14"/>
      <c r="C7" s="13"/>
      <c r="D7" s="13"/>
      <c r="E7" s="2"/>
      <c r="F7" s="2"/>
      <c r="G7" s="2"/>
      <c r="H7" s="2"/>
      <c r="I7" s="15"/>
      <c r="J7" s="15"/>
      <c r="K7" s="15"/>
      <c r="L7" s="15"/>
      <c r="M7" s="11"/>
      <c r="N7" s="1"/>
    </row>
    <row r="8" spans="1:15">
      <c r="A8" s="51" t="s">
        <v>5</v>
      </c>
      <c r="B8" s="52" t="s">
        <v>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 t="s">
        <v>7</v>
      </c>
    </row>
    <row r="9" spans="1:15">
      <c r="A9" s="51"/>
      <c r="B9" s="16">
        <v>2111</v>
      </c>
      <c r="C9" s="16">
        <v>2120</v>
      </c>
      <c r="D9" s="16">
        <v>2210</v>
      </c>
      <c r="E9" s="16">
        <v>2220</v>
      </c>
      <c r="F9" s="16">
        <v>2230</v>
      </c>
      <c r="G9" s="16">
        <v>3110</v>
      </c>
      <c r="H9" s="16">
        <v>2240</v>
      </c>
      <c r="I9" s="16">
        <v>2800</v>
      </c>
      <c r="J9" s="16">
        <v>2282</v>
      </c>
      <c r="K9" s="16">
        <v>2272</v>
      </c>
      <c r="L9" s="16">
        <v>2273</v>
      </c>
      <c r="M9" s="16">
        <v>2275</v>
      </c>
      <c r="N9" s="53"/>
    </row>
    <row r="10" spans="1:15" ht="15" thickBot="1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/>
      <c r="H10" s="26">
        <v>7</v>
      </c>
      <c r="I10" s="26">
        <v>8</v>
      </c>
      <c r="J10" s="26">
        <v>11</v>
      </c>
      <c r="K10" s="26">
        <v>12</v>
      </c>
      <c r="L10" s="26">
        <v>13</v>
      </c>
      <c r="M10" s="26">
        <v>16</v>
      </c>
      <c r="N10" s="26">
        <v>18</v>
      </c>
    </row>
    <row r="11" spans="1:15" ht="42.6" thickBot="1">
      <c r="A11" s="38" t="s">
        <v>8</v>
      </c>
      <c r="B11" s="36">
        <f>січень!B29</f>
        <v>526179.34</v>
      </c>
      <c r="C11" s="36">
        <f>січень!C29</f>
        <v>92447.74</v>
      </c>
      <c r="D11" s="36"/>
      <c r="E11" s="36"/>
      <c r="F11" s="36"/>
      <c r="G11" s="36"/>
      <c r="H11" s="36">
        <f>січень!H29</f>
        <v>400</v>
      </c>
      <c r="I11" s="36"/>
      <c r="J11" s="36"/>
      <c r="K11" s="36"/>
      <c r="L11" s="36">
        <f>січень!L29</f>
        <v>7754.48</v>
      </c>
      <c r="M11" s="36"/>
      <c r="N11" s="37">
        <f>B11+C11+D11+E11+F11+G11+H11+I11+J11+K11+L11+M11</f>
        <v>626781.55999999994</v>
      </c>
      <c r="O11" s="48"/>
    </row>
    <row r="12" spans="1:15">
      <c r="A12" s="19" t="s">
        <v>9</v>
      </c>
      <c r="B12" s="18">
        <v>532483.92000000004</v>
      </c>
      <c r="C12" s="18">
        <v>92603.69</v>
      </c>
      <c r="D12" s="18"/>
      <c r="E12" s="18"/>
      <c r="F12" s="18"/>
      <c r="G12" s="18"/>
      <c r="H12" s="42"/>
      <c r="I12" s="18"/>
      <c r="J12" s="18"/>
      <c r="K12" s="18"/>
      <c r="L12" s="18"/>
      <c r="M12" s="20"/>
      <c r="N12" s="24">
        <f>B12+C12</f>
        <v>625087.6100000001</v>
      </c>
    </row>
    <row r="13" spans="1:15">
      <c r="A13" s="19" t="s">
        <v>10</v>
      </c>
      <c r="B13" s="18"/>
      <c r="C13" s="18"/>
      <c r="D13" s="18"/>
      <c r="E13" s="18"/>
      <c r="F13" s="18"/>
      <c r="G13" s="47"/>
      <c r="H13" s="45"/>
      <c r="I13" s="18"/>
      <c r="J13" s="18"/>
      <c r="K13" s="18"/>
      <c r="L13" s="18"/>
      <c r="M13" s="20"/>
      <c r="N13" s="24">
        <v>0</v>
      </c>
    </row>
    <row r="14" spans="1:15">
      <c r="A14" s="19" t="s">
        <v>11</v>
      </c>
      <c r="B14" s="42"/>
      <c r="C14" s="18"/>
      <c r="D14" s="18"/>
      <c r="E14" s="42"/>
      <c r="F14" s="42"/>
      <c r="G14" s="45"/>
      <c r="H14" s="17">
        <v>400</v>
      </c>
      <c r="I14" s="18"/>
      <c r="J14" s="42"/>
      <c r="K14" s="42"/>
      <c r="L14" s="42"/>
      <c r="M14" s="42"/>
      <c r="N14" s="24">
        <f>H14</f>
        <v>400</v>
      </c>
    </row>
    <row r="15" spans="1:15">
      <c r="A15" s="19" t="s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v>25822.93</v>
      </c>
      <c r="M15" s="18"/>
      <c r="N15" s="24">
        <f>L15</f>
        <v>25822.93</v>
      </c>
    </row>
    <row r="16" spans="1:15">
      <c r="A16" s="19" t="s">
        <v>13</v>
      </c>
      <c r="B16" s="42"/>
      <c r="C16" s="18"/>
      <c r="D16" s="18"/>
      <c r="E16" s="18"/>
      <c r="F16" s="18">
        <v>23232.76</v>
      </c>
      <c r="G16" s="18"/>
      <c r="H16" s="18"/>
      <c r="I16" s="18"/>
      <c r="J16" s="18"/>
      <c r="K16" s="18"/>
      <c r="L16" s="18"/>
      <c r="M16" s="18"/>
      <c r="N16" s="24">
        <f>F16</f>
        <v>23232.76</v>
      </c>
    </row>
    <row r="17" spans="1:14" ht="15.6">
      <c r="A17" s="46" t="s">
        <v>22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19" t="s">
        <v>14</v>
      </c>
      <c r="B18" s="42"/>
      <c r="C18" s="18"/>
      <c r="D18" s="18"/>
      <c r="E18" s="18"/>
      <c r="F18" s="42"/>
      <c r="G18" s="42"/>
      <c r="H18" s="18"/>
      <c r="I18" s="18"/>
      <c r="J18" s="18"/>
      <c r="K18" s="18"/>
      <c r="L18" s="18"/>
      <c r="M18" s="18"/>
      <c r="N18" s="24">
        <v>0</v>
      </c>
    </row>
    <row r="19" spans="1:14">
      <c r="A19" s="19" t="s">
        <v>23</v>
      </c>
      <c r="B19" s="4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4">
        <v>0</v>
      </c>
    </row>
    <row r="20" spans="1:14">
      <c r="A20" s="43" t="s">
        <v>15</v>
      </c>
      <c r="B20" s="42"/>
      <c r="C20" s="18"/>
      <c r="D20" s="18"/>
      <c r="E20" s="18"/>
      <c r="F20" s="18"/>
      <c r="G20" s="18"/>
      <c r="H20" s="44"/>
      <c r="I20" s="18"/>
      <c r="J20" s="18"/>
      <c r="K20" s="18"/>
      <c r="L20" s="18"/>
      <c r="M20" s="18"/>
      <c r="N20" s="24">
        <v>0</v>
      </c>
    </row>
    <row r="21" spans="1:14">
      <c r="A21" s="19" t="s">
        <v>16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>
      <c r="A22" s="19" t="s">
        <v>28</v>
      </c>
      <c r="B22" s="42"/>
      <c r="C22" s="18"/>
      <c r="D22" s="18"/>
      <c r="E22" s="18"/>
      <c r="F22" s="18"/>
      <c r="G22" s="18"/>
      <c r="H22" s="18">
        <v>1200</v>
      </c>
      <c r="I22" s="18"/>
      <c r="J22" s="18"/>
      <c r="K22" s="18"/>
      <c r="L22" s="18"/>
      <c r="M22" s="18"/>
      <c r="N22" s="24">
        <v>1200</v>
      </c>
    </row>
    <row r="23" spans="1:14">
      <c r="A23" s="19" t="s">
        <v>35</v>
      </c>
      <c r="B23" s="42"/>
      <c r="C23" s="18"/>
      <c r="D23" s="18">
        <v>2000</v>
      </c>
      <c r="E23" s="18"/>
      <c r="F23" s="18"/>
      <c r="G23" s="18"/>
      <c r="H23" s="18"/>
      <c r="I23" s="18"/>
      <c r="J23" s="18"/>
      <c r="K23" s="18"/>
      <c r="L23" s="18"/>
      <c r="M23" s="18"/>
      <c r="N23" s="24">
        <f>D23</f>
        <v>2000</v>
      </c>
    </row>
    <row r="24" spans="1:14">
      <c r="A24" s="43" t="s">
        <v>17</v>
      </c>
      <c r="B24" s="4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>
      <c r="A25" s="41" t="s">
        <v>18</v>
      </c>
      <c r="B25" s="42"/>
      <c r="C25" s="18"/>
      <c r="D25" s="25"/>
      <c r="E25" s="18"/>
      <c r="F25" s="18"/>
      <c r="G25" s="18"/>
      <c r="H25" s="18"/>
      <c r="I25" s="18"/>
      <c r="J25" s="18"/>
      <c r="K25" s="18"/>
      <c r="L25" s="18"/>
      <c r="M25" s="18"/>
      <c r="N25" s="24">
        <v>0</v>
      </c>
    </row>
    <row r="26" spans="1:14" ht="15" thickBot="1">
      <c r="A26" s="21" t="s">
        <v>26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>
        <f>I26</f>
        <v>0</v>
      </c>
    </row>
    <row r="27" spans="1:14" ht="15" thickBot="1">
      <c r="A27" s="29" t="s">
        <v>19</v>
      </c>
      <c r="B27" s="30">
        <f>SUM(B12:B26)</f>
        <v>532483.92000000004</v>
      </c>
      <c r="C27" s="30">
        <f>SUM(C12:C26)</f>
        <v>92603.69</v>
      </c>
      <c r="D27" s="30">
        <f>SUM(D12:D26)</f>
        <v>2000</v>
      </c>
      <c r="E27" s="30">
        <v>0</v>
      </c>
      <c r="F27" s="30">
        <f>SUM(F12:F26)</f>
        <v>23232.76</v>
      </c>
      <c r="G27" s="30">
        <v>0</v>
      </c>
      <c r="H27" s="30">
        <f>SUM(H12:H26)</f>
        <v>1600</v>
      </c>
      <c r="I27" s="30">
        <f>I26</f>
        <v>0</v>
      </c>
      <c r="J27" s="30">
        <v>0</v>
      </c>
      <c r="K27" s="30">
        <v>0</v>
      </c>
      <c r="L27" s="30">
        <f>SUM(L12:L26)</f>
        <v>25822.93</v>
      </c>
      <c r="M27" s="30">
        <v>0</v>
      </c>
      <c r="N27" s="30">
        <f>SUM(N12:N26)</f>
        <v>677743.30000000016</v>
      </c>
    </row>
    <row r="28" spans="1:14">
      <c r="A28" s="31" t="s">
        <v>20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ht="15" thickBot="1">
      <c r="A29" s="35"/>
      <c r="B29" s="36">
        <f>B11+B27</f>
        <v>1058663.26</v>
      </c>
      <c r="C29" s="36">
        <f>C11+C27</f>
        <v>185051.43</v>
      </c>
      <c r="D29" s="36">
        <f>D27</f>
        <v>2000</v>
      </c>
      <c r="E29" s="36">
        <f>E27</f>
        <v>0</v>
      </c>
      <c r="F29" s="36">
        <f>F11+F27</f>
        <v>23232.76</v>
      </c>
      <c r="G29" s="36">
        <f>G27</f>
        <v>0</v>
      </c>
      <c r="H29" s="36">
        <f>H11+H27</f>
        <v>2000</v>
      </c>
      <c r="I29" s="36">
        <f>I27</f>
        <v>0</v>
      </c>
      <c r="J29" s="36">
        <f>J27</f>
        <v>0</v>
      </c>
      <c r="K29" s="36">
        <f>K27</f>
        <v>0</v>
      </c>
      <c r="L29" s="36">
        <f>L11+L27</f>
        <v>33577.410000000003</v>
      </c>
      <c r="M29" s="36">
        <f>M27</f>
        <v>0</v>
      </c>
      <c r="N29" s="37">
        <f>N11+N27</f>
        <v>1304524.8600000001</v>
      </c>
    </row>
  </sheetData>
  <mergeCells count="8">
    <mergeCell ref="A8:A9"/>
    <mergeCell ref="B8:M8"/>
    <mergeCell ref="N8:N9"/>
    <mergeCell ref="M2:N2"/>
    <mergeCell ref="B4:C4"/>
    <mergeCell ref="F4:L4"/>
    <mergeCell ref="F5:N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D32" sqref="D32"/>
    </sheetView>
  </sheetViews>
  <sheetFormatPr defaultRowHeight="14.4"/>
  <cols>
    <col min="2" max="2" width="12.33203125" customWidth="1"/>
    <col min="3" max="3" width="10.21875" customWidth="1"/>
    <col min="6" max="6" width="11.44140625" customWidth="1"/>
    <col min="12" max="12" width="11.6640625" customWidth="1"/>
    <col min="14" max="14" width="13.33203125" customWidth="1"/>
  </cols>
  <sheetData>
    <row r="1" spans="1:14">
      <c r="A1" s="5"/>
      <c r="B1" s="4"/>
      <c r="C1" s="4"/>
      <c r="D1" s="4"/>
      <c r="E1" s="4"/>
      <c r="F1" s="4"/>
      <c r="G1" s="4"/>
      <c r="H1" s="4"/>
      <c r="I1" s="5"/>
      <c r="J1" s="3"/>
      <c r="K1" s="2"/>
      <c r="L1" s="2"/>
      <c r="M1" s="50"/>
      <c r="N1" s="50"/>
    </row>
    <row r="2" spans="1:14" ht="15.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16.2" thickBot="1">
      <c r="A3" s="9" t="s">
        <v>1</v>
      </c>
      <c r="B3" s="54" t="s">
        <v>21</v>
      </c>
      <c r="C3" s="55"/>
      <c r="D3" s="10"/>
      <c r="E3" s="10"/>
      <c r="F3" s="56" t="s">
        <v>2</v>
      </c>
      <c r="G3" s="56"/>
      <c r="H3" s="56"/>
      <c r="I3" s="56"/>
      <c r="J3" s="56"/>
      <c r="K3" s="56"/>
      <c r="L3" s="56"/>
      <c r="M3" s="11"/>
      <c r="N3" s="2"/>
    </row>
    <row r="4" spans="1:14" ht="16.2" thickBot="1">
      <c r="A4" s="27"/>
      <c r="B4" s="49" t="s">
        <v>32</v>
      </c>
      <c r="C4" s="28"/>
      <c r="D4" s="10"/>
      <c r="E4" s="10"/>
      <c r="F4" s="58" t="s">
        <v>33</v>
      </c>
      <c r="G4" s="59"/>
      <c r="H4" s="60"/>
      <c r="I4" s="60"/>
      <c r="J4" s="60"/>
      <c r="K4" s="60"/>
      <c r="L4" s="60"/>
      <c r="M4" s="60"/>
      <c r="N4" s="61"/>
    </row>
    <row r="5" spans="1:14" ht="15.6">
      <c r="A5" s="57" t="s">
        <v>3</v>
      </c>
      <c r="B5" s="57"/>
      <c r="C5" s="57"/>
      <c r="D5" s="57"/>
      <c r="E5" s="7"/>
      <c r="F5" s="7"/>
      <c r="G5" s="7"/>
      <c r="H5" s="7"/>
      <c r="I5" s="12"/>
      <c r="J5" s="12"/>
      <c r="K5" s="12"/>
      <c r="L5" s="12"/>
      <c r="M5" s="11"/>
      <c r="N5" s="1"/>
    </row>
    <row r="6" spans="1:14">
      <c r="A6" s="13" t="s">
        <v>4</v>
      </c>
      <c r="B6" s="14"/>
      <c r="C6" s="13"/>
      <c r="D6" s="13"/>
      <c r="E6" s="2"/>
      <c r="F6" s="2"/>
      <c r="G6" s="2"/>
      <c r="H6" s="2"/>
      <c r="I6" s="15"/>
      <c r="J6" s="15"/>
      <c r="K6" s="15"/>
      <c r="L6" s="15"/>
      <c r="M6" s="11"/>
      <c r="N6" s="1"/>
    </row>
    <row r="7" spans="1:14">
      <c r="A7" s="51" t="s">
        <v>5</v>
      </c>
      <c r="B7" s="52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 t="s">
        <v>7</v>
      </c>
    </row>
    <row r="8" spans="1:14">
      <c r="A8" s="51"/>
      <c r="B8" s="16">
        <v>2111</v>
      </c>
      <c r="C8" s="16">
        <v>2120</v>
      </c>
      <c r="D8" s="16">
        <v>2210</v>
      </c>
      <c r="E8" s="16">
        <v>2220</v>
      </c>
      <c r="F8" s="16">
        <v>2230</v>
      </c>
      <c r="G8" s="16">
        <v>3110</v>
      </c>
      <c r="H8" s="16">
        <v>2240</v>
      </c>
      <c r="I8" s="16">
        <v>2800</v>
      </c>
      <c r="J8" s="16">
        <v>2282</v>
      </c>
      <c r="K8" s="16">
        <v>2272</v>
      </c>
      <c r="L8" s="16">
        <v>2273</v>
      </c>
      <c r="M8" s="16">
        <v>2275</v>
      </c>
      <c r="N8" s="53"/>
    </row>
    <row r="9" spans="1:14" ht="15" thickBot="1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/>
      <c r="H9" s="26">
        <v>7</v>
      </c>
      <c r="I9" s="26">
        <v>8</v>
      </c>
      <c r="J9" s="26">
        <v>11</v>
      </c>
      <c r="K9" s="26">
        <v>12</v>
      </c>
      <c r="L9" s="26">
        <v>13</v>
      </c>
      <c r="M9" s="26">
        <v>16</v>
      </c>
      <c r="N9" s="26">
        <v>18</v>
      </c>
    </row>
    <row r="10" spans="1:14" ht="42.6" thickBot="1">
      <c r="A10" s="38" t="s">
        <v>8</v>
      </c>
      <c r="B10" s="36">
        <f>'лютий '!B29</f>
        <v>1058663.26</v>
      </c>
      <c r="C10" s="36">
        <f>'лютий '!C29</f>
        <v>185051.43</v>
      </c>
      <c r="D10" s="36">
        <f>'лютий '!D29</f>
        <v>2000</v>
      </c>
      <c r="E10" s="36"/>
      <c r="F10" s="36">
        <f>'лютий '!F29</f>
        <v>23232.76</v>
      </c>
      <c r="G10" s="36"/>
      <c r="H10" s="36">
        <f>'лютий '!H29</f>
        <v>2000</v>
      </c>
      <c r="I10" s="36"/>
      <c r="J10" s="36"/>
      <c r="K10" s="36"/>
      <c r="L10" s="36">
        <f>'лютий '!L29</f>
        <v>33577.410000000003</v>
      </c>
      <c r="M10" s="36"/>
      <c r="N10" s="37">
        <f>B10+C10+D10+F10+H10+L10</f>
        <v>1304524.8599999999</v>
      </c>
    </row>
    <row r="11" spans="1:14">
      <c r="A11" s="19" t="s">
        <v>9</v>
      </c>
      <c r="B11" s="18">
        <v>553098.82999999996</v>
      </c>
      <c r="C11" s="18">
        <v>95399.85</v>
      </c>
      <c r="D11" s="18"/>
      <c r="E11" s="18"/>
      <c r="F11" s="18"/>
      <c r="G11" s="18"/>
      <c r="H11" s="42"/>
      <c r="I11" s="18"/>
      <c r="J11" s="18"/>
      <c r="K11" s="18"/>
      <c r="L11" s="18"/>
      <c r="M11" s="20"/>
      <c r="N11" s="24">
        <f>B11+C11</f>
        <v>648498.67999999993</v>
      </c>
    </row>
    <row r="12" spans="1:14">
      <c r="A12" s="19" t="s">
        <v>10</v>
      </c>
      <c r="B12" s="18"/>
      <c r="C12" s="18"/>
      <c r="D12" s="18"/>
      <c r="E12" s="18"/>
      <c r="F12" s="18"/>
      <c r="G12" s="47"/>
      <c r="H12" s="45"/>
      <c r="I12" s="18"/>
      <c r="J12" s="18"/>
      <c r="K12" s="18"/>
      <c r="L12" s="18"/>
      <c r="M12" s="20"/>
      <c r="N12" s="24">
        <v>0</v>
      </c>
    </row>
    <row r="13" spans="1:14">
      <c r="A13" s="19" t="s">
        <v>11</v>
      </c>
      <c r="B13" s="42"/>
      <c r="C13" s="18"/>
      <c r="D13" s="18"/>
      <c r="E13" s="42"/>
      <c r="F13" s="42"/>
      <c r="G13" s="45"/>
      <c r="H13" s="17"/>
      <c r="I13" s="18"/>
      <c r="J13" s="42"/>
      <c r="K13" s="42"/>
      <c r="L13" s="42"/>
      <c r="M13" s="42"/>
      <c r="N13" s="24">
        <v>0</v>
      </c>
    </row>
    <row r="14" spans="1:14">
      <c r="A14" s="19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v>21781.040000000001</v>
      </c>
      <c r="M14" s="18"/>
      <c r="N14" s="24">
        <f>L14</f>
        <v>21781.040000000001</v>
      </c>
    </row>
    <row r="15" spans="1:14">
      <c r="A15" s="19" t="s">
        <v>13</v>
      </c>
      <c r="B15" s="42"/>
      <c r="C15" s="18"/>
      <c r="D15" s="18"/>
      <c r="E15" s="18"/>
      <c r="F15" s="18">
        <v>16759.54</v>
      </c>
      <c r="G15" s="18"/>
      <c r="H15" s="18"/>
      <c r="I15" s="18"/>
      <c r="J15" s="18"/>
      <c r="K15" s="18"/>
      <c r="L15" s="18"/>
      <c r="M15" s="18"/>
      <c r="N15" s="24">
        <f>F15</f>
        <v>16759.54</v>
      </c>
    </row>
    <row r="16" spans="1:14" ht="15.6">
      <c r="A16" s="46" t="s">
        <v>22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14</v>
      </c>
      <c r="B17" s="42"/>
      <c r="C17" s="18"/>
      <c r="D17" s="18"/>
      <c r="E17" s="18"/>
      <c r="F17" s="42"/>
      <c r="G17" s="42"/>
      <c r="H17" s="18"/>
      <c r="I17" s="18"/>
      <c r="J17" s="18"/>
      <c r="K17" s="18"/>
      <c r="L17" s="18"/>
      <c r="M17" s="18"/>
      <c r="N17" s="24">
        <v>0</v>
      </c>
    </row>
    <row r="18" spans="1:14">
      <c r="A18" s="19" t="s">
        <v>23</v>
      </c>
      <c r="B18" s="4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4">
        <v>0</v>
      </c>
    </row>
    <row r="19" spans="1:14">
      <c r="A19" s="43" t="s">
        <v>15</v>
      </c>
      <c r="B19" s="42"/>
      <c r="C19" s="18"/>
      <c r="D19" s="18"/>
      <c r="E19" s="18"/>
      <c r="F19" s="18"/>
      <c r="G19" s="18"/>
      <c r="H19" s="44"/>
      <c r="I19" s="18"/>
      <c r="J19" s="18"/>
      <c r="K19" s="18"/>
      <c r="L19" s="18"/>
      <c r="M19" s="18"/>
      <c r="N19" s="24">
        <v>0</v>
      </c>
    </row>
    <row r="20" spans="1:14">
      <c r="A20" s="19" t="s">
        <v>16</v>
      </c>
      <c r="B20" s="42"/>
      <c r="C20" s="18"/>
      <c r="D20" s="18"/>
      <c r="E20" s="18"/>
      <c r="F20" s="18"/>
      <c r="G20" s="18"/>
      <c r="H20" s="18">
        <v>400</v>
      </c>
      <c r="I20" s="18"/>
      <c r="J20" s="18"/>
      <c r="K20" s="18"/>
      <c r="L20" s="18"/>
      <c r="M20" s="18"/>
      <c r="N20" s="24">
        <f>H20</f>
        <v>400</v>
      </c>
    </row>
    <row r="21" spans="1:14">
      <c r="A21" s="19" t="s">
        <v>28</v>
      </c>
      <c r="B21" s="42"/>
      <c r="C21" s="18"/>
      <c r="D21" s="18"/>
      <c r="E21" s="18"/>
      <c r="F21" s="18"/>
      <c r="G21" s="18"/>
      <c r="H21" s="18">
        <v>600</v>
      </c>
      <c r="I21" s="18"/>
      <c r="J21" s="18"/>
      <c r="K21" s="18"/>
      <c r="L21" s="18"/>
      <c r="M21" s="18"/>
      <c r="N21" s="24">
        <f>H21</f>
        <v>600</v>
      </c>
    </row>
    <row r="22" spans="1:14">
      <c r="A22" s="19" t="s">
        <v>25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43" t="s">
        <v>17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>
      <c r="A24" s="41" t="s">
        <v>18</v>
      </c>
      <c r="B24" s="42"/>
      <c r="C24" s="18"/>
      <c r="D24" s="25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ht="15" thickBot="1">
      <c r="A25" s="21" t="s">
        <v>26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>
        <f>I25</f>
        <v>0</v>
      </c>
    </row>
    <row r="26" spans="1:14" ht="15" thickBot="1">
      <c r="A26" s="29" t="s">
        <v>19</v>
      </c>
      <c r="B26" s="30">
        <f>SUM(B11:B25)</f>
        <v>553098.82999999996</v>
      </c>
      <c r="C26" s="30">
        <f>SUM(C11:C25)</f>
        <v>95399.85</v>
      </c>
      <c r="D26" s="30">
        <f>SUM(D11:D25)</f>
        <v>0</v>
      </c>
      <c r="E26" s="30">
        <v>0</v>
      </c>
      <c r="F26" s="30">
        <f>SUM(F11:F25)</f>
        <v>16759.54</v>
      </c>
      <c r="G26" s="30">
        <v>0</v>
      </c>
      <c r="H26" s="30">
        <f>SUM(H11:H25)</f>
        <v>1000</v>
      </c>
      <c r="I26" s="30">
        <f>I25</f>
        <v>0</v>
      </c>
      <c r="J26" s="30">
        <v>0</v>
      </c>
      <c r="K26" s="30">
        <v>0</v>
      </c>
      <c r="L26" s="30">
        <f>SUM(L11:L25)</f>
        <v>21781.040000000001</v>
      </c>
      <c r="M26" s="30">
        <v>0</v>
      </c>
      <c r="N26" s="30">
        <f>SUM(N11:N25)</f>
        <v>688039.26</v>
      </c>
    </row>
    <row r="27" spans="1:14">
      <c r="A27" s="31" t="s">
        <v>20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" thickBot="1">
      <c r="A28" s="35"/>
      <c r="B28" s="36">
        <f>B10+B26</f>
        <v>1611762.0899999999</v>
      </c>
      <c r="C28" s="36">
        <f>C10+C26</f>
        <v>280451.28000000003</v>
      </c>
      <c r="D28" s="36">
        <v>2000</v>
      </c>
      <c r="E28" s="36">
        <f>E26</f>
        <v>0</v>
      </c>
      <c r="F28" s="36">
        <f>F10+F26</f>
        <v>39992.300000000003</v>
      </c>
      <c r="G28" s="36">
        <f>G26</f>
        <v>0</v>
      </c>
      <c r="H28" s="36">
        <f>H10+H26</f>
        <v>3000</v>
      </c>
      <c r="I28" s="36">
        <f>I26</f>
        <v>0</v>
      </c>
      <c r="J28" s="36">
        <f>J26</f>
        <v>0</v>
      </c>
      <c r="K28" s="36">
        <f>K26</f>
        <v>0</v>
      </c>
      <c r="L28" s="36">
        <f>L10+L26</f>
        <v>55358.450000000004</v>
      </c>
      <c r="M28" s="36">
        <f>M26</f>
        <v>0</v>
      </c>
      <c r="N28" s="37">
        <f>N10+N26</f>
        <v>1992564.1199999999</v>
      </c>
    </row>
  </sheetData>
  <mergeCells count="8">
    <mergeCell ref="A7:A8"/>
    <mergeCell ref="B7:M7"/>
    <mergeCell ref="N7:N8"/>
    <mergeCell ref="M1:N1"/>
    <mergeCell ref="B3:C3"/>
    <mergeCell ref="F3:L3"/>
    <mergeCell ref="F4:N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N23" sqref="N23"/>
    </sheetView>
  </sheetViews>
  <sheetFormatPr defaultRowHeight="14.4"/>
  <cols>
    <col min="2" max="2" width="12.33203125" customWidth="1"/>
    <col min="3" max="3" width="10.33203125" customWidth="1"/>
    <col min="6" max="6" width="10.5546875" customWidth="1"/>
    <col min="12" max="12" width="11" customWidth="1"/>
    <col min="14" max="14" width="12.77734375" customWidth="1"/>
  </cols>
  <sheetData>
    <row r="1" spans="1:14">
      <c r="A1" s="5"/>
      <c r="B1" s="4"/>
      <c r="C1" s="4"/>
      <c r="D1" s="4"/>
      <c r="E1" s="4"/>
      <c r="F1" s="4"/>
      <c r="G1" s="4"/>
      <c r="H1" s="4"/>
      <c r="I1" s="5"/>
      <c r="J1" s="3"/>
      <c r="K1" s="2"/>
      <c r="L1" s="2"/>
      <c r="M1" s="50"/>
      <c r="N1" s="50"/>
    </row>
    <row r="2" spans="1:14" ht="15.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16.2" thickBot="1">
      <c r="A3" s="9" t="s">
        <v>1</v>
      </c>
      <c r="B3" s="54" t="s">
        <v>21</v>
      </c>
      <c r="C3" s="55"/>
      <c r="D3" s="10"/>
      <c r="E3" s="10"/>
      <c r="F3" s="56" t="s">
        <v>2</v>
      </c>
      <c r="G3" s="56"/>
      <c r="H3" s="56"/>
      <c r="I3" s="56"/>
      <c r="J3" s="56"/>
      <c r="K3" s="56"/>
      <c r="L3" s="56"/>
      <c r="M3" s="11"/>
      <c r="N3" s="2"/>
    </row>
    <row r="4" spans="1:14" ht="16.2" thickBot="1">
      <c r="A4" s="27"/>
      <c r="B4" s="49" t="s">
        <v>32</v>
      </c>
      <c r="C4" s="28"/>
      <c r="D4" s="10"/>
      <c r="E4" s="10"/>
      <c r="F4" s="58" t="s">
        <v>34</v>
      </c>
      <c r="G4" s="59"/>
      <c r="H4" s="60"/>
      <c r="I4" s="60"/>
      <c r="J4" s="60"/>
      <c r="K4" s="60"/>
      <c r="L4" s="60"/>
      <c r="M4" s="60"/>
      <c r="N4" s="61"/>
    </row>
    <row r="5" spans="1:14" ht="15.6">
      <c r="A5" s="57" t="s">
        <v>3</v>
      </c>
      <c r="B5" s="57"/>
      <c r="C5" s="57"/>
      <c r="D5" s="57"/>
      <c r="E5" s="7"/>
      <c r="F5" s="7"/>
      <c r="G5" s="7"/>
      <c r="H5" s="7"/>
      <c r="I5" s="12"/>
      <c r="J5" s="12"/>
      <c r="K5" s="12"/>
      <c r="L5" s="12"/>
      <c r="M5" s="11"/>
      <c r="N5" s="1"/>
    </row>
    <row r="6" spans="1:14">
      <c r="A6" s="13" t="s">
        <v>4</v>
      </c>
      <c r="B6" s="14"/>
      <c r="C6" s="13"/>
      <c r="D6" s="13"/>
      <c r="E6" s="2"/>
      <c r="F6" s="2"/>
      <c r="G6" s="2"/>
      <c r="H6" s="2"/>
      <c r="I6" s="15"/>
      <c r="J6" s="15"/>
      <c r="K6" s="15"/>
      <c r="L6" s="15"/>
      <c r="M6" s="11"/>
      <c r="N6" s="1"/>
    </row>
    <row r="7" spans="1:14">
      <c r="A7" s="51" t="s">
        <v>5</v>
      </c>
      <c r="B7" s="52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 t="s">
        <v>7</v>
      </c>
    </row>
    <row r="8" spans="1:14">
      <c r="A8" s="51"/>
      <c r="B8" s="16">
        <v>2111</v>
      </c>
      <c r="C8" s="16">
        <v>2120</v>
      </c>
      <c r="D8" s="16">
        <v>2210</v>
      </c>
      <c r="E8" s="16">
        <v>2220</v>
      </c>
      <c r="F8" s="16">
        <v>2230</v>
      </c>
      <c r="G8" s="16">
        <v>3110</v>
      </c>
      <c r="H8" s="16">
        <v>2240</v>
      </c>
      <c r="I8" s="16">
        <v>2800</v>
      </c>
      <c r="J8" s="16">
        <v>2282</v>
      </c>
      <c r="K8" s="16">
        <v>2272</v>
      </c>
      <c r="L8" s="16">
        <v>2273</v>
      </c>
      <c r="M8" s="16">
        <v>2275</v>
      </c>
      <c r="N8" s="53"/>
    </row>
    <row r="9" spans="1:14" ht="15" thickBot="1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/>
      <c r="H9" s="26">
        <v>7</v>
      </c>
      <c r="I9" s="26">
        <v>8</v>
      </c>
      <c r="J9" s="26">
        <v>11</v>
      </c>
      <c r="K9" s="26">
        <v>12</v>
      </c>
      <c r="L9" s="26">
        <v>13</v>
      </c>
      <c r="M9" s="26">
        <v>16</v>
      </c>
      <c r="N9" s="26">
        <v>18</v>
      </c>
    </row>
    <row r="10" spans="1:14" ht="42.6" thickBot="1">
      <c r="A10" s="38" t="s">
        <v>8</v>
      </c>
      <c r="B10" s="36">
        <f>березень!B28</f>
        <v>1611762.0899999999</v>
      </c>
      <c r="C10" s="36">
        <f>березень!C28</f>
        <v>280451.28000000003</v>
      </c>
      <c r="D10" s="36">
        <f>березень!D28</f>
        <v>2000</v>
      </c>
      <c r="E10" s="36"/>
      <c r="F10" s="36">
        <f>березень!F28</f>
        <v>39992.300000000003</v>
      </c>
      <c r="G10" s="36"/>
      <c r="H10" s="36">
        <f>березень!H28</f>
        <v>3000</v>
      </c>
      <c r="I10" s="36"/>
      <c r="J10" s="36"/>
      <c r="K10" s="36"/>
      <c r="L10" s="36">
        <f>березень!L28</f>
        <v>55358.450000000004</v>
      </c>
      <c r="M10" s="36"/>
      <c r="N10" s="37">
        <f>B10+C10+D10+F10+H10+L10</f>
        <v>1992564.1199999999</v>
      </c>
    </row>
    <row r="11" spans="1:14">
      <c r="A11" s="19" t="s">
        <v>9</v>
      </c>
      <c r="B11" s="18">
        <v>534949.36</v>
      </c>
      <c r="C11" s="18">
        <v>94996.69</v>
      </c>
      <c r="D11" s="18"/>
      <c r="E11" s="18"/>
      <c r="F11" s="18"/>
      <c r="G11" s="18"/>
      <c r="H11" s="42"/>
      <c r="I11" s="18"/>
      <c r="J11" s="18"/>
      <c r="K11" s="18"/>
      <c r="L11" s="18"/>
      <c r="M11" s="20"/>
      <c r="N11" s="24">
        <f>B11+C11</f>
        <v>629946.05000000005</v>
      </c>
    </row>
    <row r="12" spans="1:14">
      <c r="A12" s="19" t="s">
        <v>10</v>
      </c>
      <c r="B12" s="18"/>
      <c r="C12" s="18"/>
      <c r="D12" s="18"/>
      <c r="E12" s="18"/>
      <c r="F12" s="18"/>
      <c r="G12" s="47"/>
      <c r="H12" s="45"/>
      <c r="I12" s="18"/>
      <c r="J12" s="18"/>
      <c r="K12" s="18"/>
      <c r="L12" s="18"/>
      <c r="M12" s="20"/>
      <c r="N12" s="24">
        <v>0</v>
      </c>
    </row>
    <row r="13" spans="1:14">
      <c r="A13" s="19" t="s">
        <v>11</v>
      </c>
      <c r="B13" s="42"/>
      <c r="C13" s="18"/>
      <c r="D13" s="18"/>
      <c r="E13" s="42"/>
      <c r="F13" s="42"/>
      <c r="G13" s="45"/>
      <c r="H13" s="17"/>
      <c r="I13" s="18"/>
      <c r="J13" s="42"/>
      <c r="K13" s="42"/>
      <c r="L13" s="42"/>
      <c r="M13" s="42"/>
      <c r="N13" s="24">
        <v>0</v>
      </c>
    </row>
    <row r="14" spans="1:14">
      <c r="A14" s="19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v>19393.63</v>
      </c>
      <c r="M14" s="18"/>
      <c r="N14" s="24">
        <f>L14</f>
        <v>19393.63</v>
      </c>
    </row>
    <row r="15" spans="1:14">
      <c r="A15" s="19" t="s">
        <v>13</v>
      </c>
      <c r="B15" s="42"/>
      <c r="C15" s="18"/>
      <c r="D15" s="18"/>
      <c r="E15" s="18"/>
      <c r="F15" s="18">
        <v>13963.18</v>
      </c>
      <c r="G15" s="18"/>
      <c r="H15" s="18"/>
      <c r="I15" s="18"/>
      <c r="J15" s="18"/>
      <c r="K15" s="18"/>
      <c r="L15" s="18"/>
      <c r="M15" s="18"/>
      <c r="N15" s="24">
        <f>F15</f>
        <v>13963.18</v>
      </c>
    </row>
    <row r="16" spans="1:14" ht="15.6">
      <c r="A16" s="46" t="s">
        <v>22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14</v>
      </c>
      <c r="B17" s="42"/>
      <c r="C17" s="18"/>
      <c r="D17" s="18"/>
      <c r="E17" s="18"/>
      <c r="F17" s="42"/>
      <c r="G17" s="42"/>
      <c r="H17" s="18"/>
      <c r="I17" s="18"/>
      <c r="J17" s="18"/>
      <c r="K17" s="18"/>
      <c r="L17" s="18"/>
      <c r="M17" s="18"/>
      <c r="N17" s="24">
        <v>0</v>
      </c>
    </row>
    <row r="18" spans="1:14">
      <c r="A18" s="19" t="s">
        <v>23</v>
      </c>
      <c r="B18" s="42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4">
        <v>0</v>
      </c>
    </row>
    <row r="19" spans="1:14">
      <c r="A19" s="43" t="s">
        <v>15</v>
      </c>
      <c r="B19" s="42"/>
      <c r="C19" s="18"/>
      <c r="D19" s="18"/>
      <c r="E19" s="18"/>
      <c r="F19" s="18"/>
      <c r="G19" s="18"/>
      <c r="H19" s="44"/>
      <c r="I19" s="18"/>
      <c r="J19" s="18"/>
      <c r="K19" s="18"/>
      <c r="L19" s="18"/>
      <c r="M19" s="18"/>
      <c r="N19" s="24">
        <v>0</v>
      </c>
    </row>
    <row r="20" spans="1:14">
      <c r="A20" s="19" t="s">
        <v>16</v>
      </c>
      <c r="B20" s="42"/>
      <c r="C20" s="18"/>
      <c r="D20" s="18"/>
      <c r="E20" s="18"/>
      <c r="F20" s="18"/>
      <c r="G20" s="18"/>
      <c r="H20" s="18">
        <v>400</v>
      </c>
      <c r="I20" s="18"/>
      <c r="J20" s="18"/>
      <c r="K20" s="18"/>
      <c r="L20" s="18"/>
      <c r="M20" s="18"/>
      <c r="N20" s="24">
        <f>H20</f>
        <v>400</v>
      </c>
    </row>
    <row r="21" spans="1:14">
      <c r="A21" s="19" t="s">
        <v>28</v>
      </c>
      <c r="B21" s="42"/>
      <c r="C21" s="18"/>
      <c r="D21" s="18"/>
      <c r="E21" s="18"/>
      <c r="F21" s="18"/>
      <c r="G21" s="18"/>
      <c r="H21" s="18">
        <v>600</v>
      </c>
      <c r="I21" s="18"/>
      <c r="J21" s="18"/>
      <c r="K21" s="18"/>
      <c r="L21" s="18"/>
      <c r="M21" s="18"/>
      <c r="N21" s="24">
        <f>H21</f>
        <v>600</v>
      </c>
    </row>
    <row r="22" spans="1:14">
      <c r="A22" s="19" t="s">
        <v>35</v>
      </c>
      <c r="B22" s="42"/>
      <c r="C22" s="18"/>
      <c r="D22" s="18">
        <v>2000</v>
      </c>
      <c r="E22" s="18"/>
      <c r="F22" s="18"/>
      <c r="G22" s="18"/>
      <c r="H22" s="18"/>
      <c r="I22" s="18"/>
      <c r="J22" s="18"/>
      <c r="K22" s="18"/>
      <c r="L22" s="18"/>
      <c r="M22" s="18"/>
      <c r="N22" s="24">
        <v>2000</v>
      </c>
    </row>
    <row r="23" spans="1:14">
      <c r="A23" s="43" t="s">
        <v>17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>
      <c r="A24" s="41" t="s">
        <v>18</v>
      </c>
      <c r="B24" s="42"/>
      <c r="C24" s="18"/>
      <c r="D24" s="25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ht="15" thickBot="1">
      <c r="A25" s="21" t="s">
        <v>26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>
        <f>I25</f>
        <v>0</v>
      </c>
    </row>
    <row r="26" spans="1:14" ht="15" thickBot="1">
      <c r="A26" s="29" t="s">
        <v>19</v>
      </c>
      <c r="B26" s="30">
        <f>SUM(B11:B25)</f>
        <v>534949.36</v>
      </c>
      <c r="C26" s="30">
        <f>SUM(C11:C25)</f>
        <v>94996.69</v>
      </c>
      <c r="D26" s="30">
        <f>SUM(D11:D25)</f>
        <v>2000</v>
      </c>
      <c r="E26" s="30">
        <v>0</v>
      </c>
      <c r="F26" s="30">
        <f>SUM(F11:F25)</f>
        <v>13963.18</v>
      </c>
      <c r="G26" s="30">
        <v>0</v>
      </c>
      <c r="H26" s="30">
        <f>SUM(H11:H25)</f>
        <v>1000</v>
      </c>
      <c r="I26" s="30">
        <f>I25</f>
        <v>0</v>
      </c>
      <c r="J26" s="30">
        <v>0</v>
      </c>
      <c r="K26" s="30">
        <v>0</v>
      </c>
      <c r="L26" s="30">
        <f>SUM(L11:L25)</f>
        <v>19393.63</v>
      </c>
      <c r="M26" s="30">
        <v>0</v>
      </c>
      <c r="N26" s="30">
        <f>SUM(N11:N25)</f>
        <v>666302.8600000001</v>
      </c>
    </row>
    <row r="27" spans="1:14">
      <c r="A27" s="31" t="s">
        <v>20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" thickBot="1">
      <c r="A28" s="35"/>
      <c r="B28" s="36">
        <f>B10+B26</f>
        <v>2146711.4499999997</v>
      </c>
      <c r="C28" s="36">
        <f>C10+C26</f>
        <v>375447.97000000003</v>
      </c>
      <c r="D28" s="36">
        <f>D26</f>
        <v>2000</v>
      </c>
      <c r="E28" s="36">
        <f>E26</f>
        <v>0</v>
      </c>
      <c r="F28" s="36">
        <f>F10+F26</f>
        <v>53955.48</v>
      </c>
      <c r="G28" s="36">
        <f>G26</f>
        <v>0</v>
      </c>
      <c r="H28" s="36">
        <f>H10+H26</f>
        <v>4000</v>
      </c>
      <c r="I28" s="36">
        <f>I26</f>
        <v>0</v>
      </c>
      <c r="J28" s="36">
        <f>J26</f>
        <v>0</v>
      </c>
      <c r="K28" s="36">
        <f>K26</f>
        <v>0</v>
      </c>
      <c r="L28" s="36">
        <f>L10+L26</f>
        <v>74752.08</v>
      </c>
      <c r="M28" s="36">
        <f>M26</f>
        <v>0</v>
      </c>
      <c r="N28" s="37">
        <f>N10+N26</f>
        <v>2658866.98</v>
      </c>
    </row>
  </sheetData>
  <mergeCells count="8">
    <mergeCell ref="A7:A8"/>
    <mergeCell ref="B7:M7"/>
    <mergeCell ref="N7:N8"/>
    <mergeCell ref="M1:N1"/>
    <mergeCell ref="B3:C3"/>
    <mergeCell ref="F3:L3"/>
    <mergeCell ref="F4:N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topLeftCell="A7" workbookViewId="0">
      <selection activeCell="F12" sqref="F12"/>
    </sheetView>
  </sheetViews>
  <sheetFormatPr defaultRowHeight="14.4"/>
  <cols>
    <col min="2" max="2" width="14.5546875" customWidth="1"/>
    <col min="3" max="3" width="13.5546875" customWidth="1"/>
    <col min="6" max="6" width="12" customWidth="1"/>
    <col min="12" max="12" width="10.6640625" customWidth="1"/>
    <col min="14" max="14" width="13.21875" customWidth="1"/>
  </cols>
  <sheetData>
    <row r="1" spans="1:14">
      <c r="A1" s="5"/>
      <c r="B1" s="4"/>
      <c r="C1" s="4"/>
      <c r="D1" s="4"/>
      <c r="E1" s="4"/>
      <c r="F1" s="4"/>
      <c r="G1" s="4"/>
      <c r="H1" s="4"/>
      <c r="I1" s="5"/>
      <c r="J1" s="3"/>
      <c r="K1" s="2"/>
      <c r="L1" s="2"/>
      <c r="M1" s="50"/>
      <c r="N1" s="50"/>
    </row>
    <row r="2" spans="1:14" ht="15.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16.2" thickBot="1">
      <c r="A3" s="9" t="s">
        <v>1</v>
      </c>
      <c r="B3" s="54" t="s">
        <v>21</v>
      </c>
      <c r="C3" s="55"/>
      <c r="D3" s="10"/>
      <c r="E3" s="10"/>
      <c r="F3" s="56" t="s">
        <v>2</v>
      </c>
      <c r="G3" s="56"/>
      <c r="H3" s="56"/>
      <c r="I3" s="56"/>
      <c r="J3" s="56"/>
      <c r="K3" s="56"/>
      <c r="L3" s="56"/>
      <c r="M3" s="11"/>
      <c r="N3" s="2"/>
    </row>
    <row r="4" spans="1:14" ht="16.2" thickBot="1">
      <c r="A4" s="27"/>
      <c r="B4" s="49" t="s">
        <v>32</v>
      </c>
      <c r="C4" s="28"/>
      <c r="D4" s="10"/>
      <c r="E4" s="10"/>
      <c r="F4" s="58" t="s">
        <v>38</v>
      </c>
      <c r="G4" s="59"/>
      <c r="H4" s="60"/>
      <c r="I4" s="60"/>
      <c r="J4" s="60"/>
      <c r="K4" s="60"/>
      <c r="L4" s="60"/>
      <c r="M4" s="60"/>
      <c r="N4" s="61"/>
    </row>
    <row r="5" spans="1:14" ht="15.6">
      <c r="A5" s="57" t="s">
        <v>3</v>
      </c>
      <c r="B5" s="57"/>
      <c r="C5" s="57"/>
      <c r="D5" s="57"/>
      <c r="E5" s="7"/>
      <c r="F5" s="7"/>
      <c r="G5" s="7"/>
      <c r="H5" s="7"/>
      <c r="I5" s="12"/>
      <c r="J5" s="12"/>
      <c r="K5" s="12"/>
      <c r="L5" s="12"/>
      <c r="M5" s="11"/>
      <c r="N5" s="1"/>
    </row>
    <row r="6" spans="1:14">
      <c r="A6" s="13" t="s">
        <v>4</v>
      </c>
      <c r="B6" s="14"/>
      <c r="C6" s="13"/>
      <c r="D6" s="13"/>
      <c r="E6" s="2"/>
      <c r="F6" s="2"/>
      <c r="G6" s="2"/>
      <c r="H6" s="2"/>
      <c r="I6" s="15"/>
      <c r="J6" s="15"/>
      <c r="K6" s="15"/>
      <c r="L6" s="15"/>
      <c r="M6" s="11"/>
      <c r="N6" s="1"/>
    </row>
    <row r="7" spans="1:14">
      <c r="A7" s="51" t="s">
        <v>5</v>
      </c>
      <c r="B7" s="52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 t="s">
        <v>7</v>
      </c>
    </row>
    <row r="8" spans="1:14">
      <c r="A8" s="51"/>
      <c r="B8" s="16">
        <v>2111</v>
      </c>
      <c r="C8" s="16">
        <v>2120</v>
      </c>
      <c r="D8" s="16">
        <v>2210</v>
      </c>
      <c r="E8" s="16">
        <v>2220</v>
      </c>
      <c r="F8" s="16">
        <v>2230</v>
      </c>
      <c r="G8" s="16">
        <v>3110</v>
      </c>
      <c r="H8" s="16">
        <v>2240</v>
      </c>
      <c r="I8" s="16">
        <v>2800</v>
      </c>
      <c r="J8" s="16">
        <v>2282</v>
      </c>
      <c r="K8" s="16">
        <v>2272</v>
      </c>
      <c r="L8" s="16">
        <v>2273</v>
      </c>
      <c r="M8" s="16">
        <v>2275</v>
      </c>
      <c r="N8" s="53"/>
    </row>
    <row r="9" spans="1:14" ht="15" thickBot="1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/>
      <c r="H9" s="26">
        <v>7</v>
      </c>
      <c r="I9" s="26">
        <v>8</v>
      </c>
      <c r="J9" s="26">
        <v>11</v>
      </c>
      <c r="K9" s="26">
        <v>12</v>
      </c>
      <c r="L9" s="26">
        <v>13</v>
      </c>
      <c r="M9" s="26">
        <v>16</v>
      </c>
      <c r="N9" s="26">
        <v>18</v>
      </c>
    </row>
    <row r="10" spans="1:14" ht="42.6" thickBot="1">
      <c r="A10" s="38" t="s">
        <v>8</v>
      </c>
      <c r="B10" s="36">
        <f>квітень!B28</f>
        <v>2146711.4499999997</v>
      </c>
      <c r="C10" s="36">
        <f>квітень!C28</f>
        <v>375447.97000000003</v>
      </c>
      <c r="D10" s="36">
        <f>квітень!D28</f>
        <v>2000</v>
      </c>
      <c r="E10" s="36"/>
      <c r="F10" s="36">
        <f>квітень!F28</f>
        <v>53955.48</v>
      </c>
      <c r="G10" s="36"/>
      <c r="H10" s="36">
        <f>квітень!H28</f>
        <v>4000</v>
      </c>
      <c r="I10" s="36"/>
      <c r="J10" s="36"/>
      <c r="K10" s="36"/>
      <c r="L10" s="36">
        <f>квітень!L28</f>
        <v>74752.08</v>
      </c>
      <c r="M10" s="36"/>
      <c r="N10" s="37">
        <f>B10+C10+D10+F10+H10+L10</f>
        <v>2656866.98</v>
      </c>
    </row>
    <row r="11" spans="1:14">
      <c r="A11" s="19" t="s">
        <v>9</v>
      </c>
      <c r="B11" s="18">
        <v>449925.54</v>
      </c>
      <c r="C11" s="18">
        <v>94456.54</v>
      </c>
      <c r="D11" s="18"/>
      <c r="E11" s="18"/>
      <c r="F11" s="18"/>
      <c r="G11" s="18"/>
      <c r="H11" s="42"/>
      <c r="I11" s="18"/>
      <c r="J11" s="18"/>
      <c r="K11" s="18"/>
      <c r="L11" s="18"/>
      <c r="M11" s="20"/>
      <c r="N11" s="24">
        <f>B11+C11</f>
        <v>544382.07999999996</v>
      </c>
    </row>
    <row r="12" spans="1:14">
      <c r="A12" s="19" t="s">
        <v>10</v>
      </c>
      <c r="B12" s="18"/>
      <c r="C12" s="18"/>
      <c r="D12" s="18"/>
      <c r="E12" s="18"/>
      <c r="F12" s="18"/>
      <c r="G12" s="47"/>
      <c r="H12" s="45"/>
      <c r="I12" s="18"/>
      <c r="J12" s="18"/>
      <c r="K12" s="18"/>
      <c r="L12" s="18"/>
      <c r="M12" s="20"/>
      <c r="N12" s="24">
        <v>0</v>
      </c>
    </row>
    <row r="13" spans="1:14">
      <c r="A13" s="19" t="s">
        <v>11</v>
      </c>
      <c r="B13" s="42"/>
      <c r="C13" s="18"/>
      <c r="D13" s="18"/>
      <c r="E13" s="42"/>
      <c r="F13" s="42"/>
      <c r="G13" s="45"/>
      <c r="H13" s="17"/>
      <c r="I13" s="18"/>
      <c r="J13" s="42"/>
      <c r="K13" s="42"/>
      <c r="L13" s="42"/>
      <c r="M13" s="42"/>
      <c r="N13" s="24">
        <v>0</v>
      </c>
    </row>
    <row r="14" spans="1:14">
      <c r="A14" s="19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v>15348.43</v>
      </c>
      <c r="M14" s="18"/>
      <c r="N14" s="24">
        <f>L14</f>
        <v>15348.43</v>
      </c>
    </row>
    <row r="15" spans="1:14">
      <c r="A15" s="19" t="s">
        <v>13</v>
      </c>
      <c r="B15" s="42"/>
      <c r="C15" s="18"/>
      <c r="D15" s="18"/>
      <c r="E15" s="18"/>
      <c r="F15" s="18">
        <v>14285.43</v>
      </c>
      <c r="G15" s="18"/>
      <c r="H15" s="18"/>
      <c r="I15" s="18"/>
      <c r="J15" s="18"/>
      <c r="K15" s="18"/>
      <c r="L15" s="18"/>
      <c r="M15" s="18"/>
      <c r="N15" s="24">
        <f>F15</f>
        <v>14285.43</v>
      </c>
    </row>
    <row r="16" spans="1:14" ht="15.6">
      <c r="A16" s="46" t="s">
        <v>22</v>
      </c>
      <c r="B16" s="42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14</v>
      </c>
      <c r="B17" s="42"/>
      <c r="C17" s="18"/>
      <c r="D17" s="18"/>
      <c r="E17" s="18"/>
      <c r="F17" s="42"/>
      <c r="G17" s="42"/>
      <c r="H17" s="18">
        <v>1342</v>
      </c>
      <c r="I17" s="18"/>
      <c r="J17" s="18"/>
      <c r="K17" s="18"/>
      <c r="L17" s="18"/>
      <c r="M17" s="18"/>
      <c r="N17" s="24">
        <v>1342</v>
      </c>
    </row>
    <row r="18" spans="1:14">
      <c r="A18" s="19" t="s">
        <v>36</v>
      </c>
      <c r="B18" s="42"/>
      <c r="C18" s="18"/>
      <c r="D18" s="18">
        <v>198</v>
      </c>
      <c r="E18" s="18"/>
      <c r="F18" s="18"/>
      <c r="G18" s="18"/>
      <c r="H18" s="18"/>
      <c r="I18" s="18"/>
      <c r="J18" s="18"/>
      <c r="K18" s="18"/>
      <c r="L18" s="18"/>
      <c r="M18" s="18"/>
      <c r="N18" s="24">
        <v>198</v>
      </c>
    </row>
    <row r="19" spans="1:14">
      <c r="A19" s="43" t="s">
        <v>15</v>
      </c>
      <c r="B19" s="42"/>
      <c r="C19" s="18"/>
      <c r="D19" s="18"/>
      <c r="E19" s="18"/>
      <c r="F19" s="18"/>
      <c r="G19" s="18"/>
      <c r="H19" s="44"/>
      <c r="I19" s="18"/>
      <c r="J19" s="18"/>
      <c r="K19" s="18"/>
      <c r="L19" s="18"/>
      <c r="M19" s="18"/>
      <c r="N19" s="24">
        <v>0</v>
      </c>
    </row>
    <row r="20" spans="1:14">
      <c r="A20" s="19" t="s">
        <v>16</v>
      </c>
      <c r="B20" s="42"/>
      <c r="C20" s="18"/>
      <c r="D20" s="18"/>
      <c r="E20" s="18"/>
      <c r="F20" s="18"/>
      <c r="G20" s="18"/>
      <c r="H20" s="18">
        <v>400</v>
      </c>
      <c r="I20" s="18"/>
      <c r="J20" s="18"/>
      <c r="K20" s="18"/>
      <c r="L20" s="18"/>
      <c r="M20" s="18"/>
      <c r="N20" s="24">
        <f>H20</f>
        <v>400</v>
      </c>
    </row>
    <row r="21" spans="1:14">
      <c r="A21" s="19" t="s">
        <v>28</v>
      </c>
      <c r="B21" s="42"/>
      <c r="C21" s="18"/>
      <c r="D21" s="18"/>
      <c r="E21" s="18"/>
      <c r="F21" s="18"/>
      <c r="G21" s="18"/>
      <c r="H21" s="18">
        <v>600</v>
      </c>
      <c r="I21" s="18"/>
      <c r="J21" s="18"/>
      <c r="K21" s="18"/>
      <c r="L21" s="18"/>
      <c r="M21" s="18"/>
      <c r="N21" s="24">
        <v>600</v>
      </c>
    </row>
    <row r="22" spans="1:14">
      <c r="A22" s="19" t="s">
        <v>37</v>
      </c>
      <c r="B22" s="42"/>
      <c r="C22" s="18"/>
      <c r="D22" s="18"/>
      <c r="E22" s="18"/>
      <c r="F22" s="18"/>
      <c r="G22" s="18"/>
      <c r="H22" s="18">
        <v>2407.9</v>
      </c>
      <c r="I22" s="18"/>
      <c r="J22" s="18"/>
      <c r="K22" s="18"/>
      <c r="L22" s="18"/>
      <c r="M22" s="18"/>
      <c r="N22" s="24">
        <v>2407.9</v>
      </c>
    </row>
    <row r="23" spans="1:14">
      <c r="A23" s="43" t="s">
        <v>17</v>
      </c>
      <c r="B23" s="4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>
      <c r="A24" s="41" t="s">
        <v>18</v>
      </c>
      <c r="B24" s="42"/>
      <c r="C24" s="18"/>
      <c r="D24" s="25"/>
      <c r="E24" s="18"/>
      <c r="F24" s="18"/>
      <c r="G24" s="18"/>
      <c r="H24" s="18"/>
      <c r="I24" s="18"/>
      <c r="J24" s="18"/>
      <c r="K24" s="18"/>
      <c r="L24" s="18"/>
      <c r="M24" s="18"/>
      <c r="N24" s="24">
        <v>0</v>
      </c>
    </row>
    <row r="25" spans="1:14" ht="15" thickBot="1">
      <c r="A25" s="21" t="s">
        <v>26</v>
      </c>
      <c r="B25" s="22"/>
      <c r="C25" s="23"/>
      <c r="D25" s="23"/>
      <c r="E25" s="23"/>
      <c r="F25" s="23"/>
      <c r="G25" s="23"/>
      <c r="H25" s="23"/>
      <c r="I25" s="23">
        <v>5109.3900000000003</v>
      </c>
      <c r="J25" s="23"/>
      <c r="K25" s="23"/>
      <c r="L25" s="23"/>
      <c r="M25" s="23"/>
      <c r="N25" s="24">
        <f>I25</f>
        <v>5109.3900000000003</v>
      </c>
    </row>
    <row r="26" spans="1:14" ht="15" thickBot="1">
      <c r="A26" s="29" t="s">
        <v>19</v>
      </c>
      <c r="B26" s="30">
        <f>SUM(B11:B25)</f>
        <v>449925.54</v>
      </c>
      <c r="C26" s="30">
        <f>SUM(C11:C25)</f>
        <v>94456.54</v>
      </c>
      <c r="D26" s="30">
        <f>SUM(D11:D25)</f>
        <v>198</v>
      </c>
      <c r="E26" s="30">
        <v>0</v>
      </c>
      <c r="F26" s="30">
        <f>SUM(F11:F25)</f>
        <v>14285.43</v>
      </c>
      <c r="G26" s="30">
        <v>0</v>
      </c>
      <c r="H26" s="30">
        <f>SUM(H11:H25)</f>
        <v>4749.8999999999996</v>
      </c>
      <c r="I26" s="30">
        <f>I25</f>
        <v>5109.3900000000003</v>
      </c>
      <c r="J26" s="30">
        <v>0</v>
      </c>
      <c r="K26" s="30">
        <v>0</v>
      </c>
      <c r="L26" s="30">
        <f>SUM(L11:L25)</f>
        <v>15348.43</v>
      </c>
      <c r="M26" s="30">
        <v>0</v>
      </c>
      <c r="N26" s="30">
        <f>SUM(N11:N25)</f>
        <v>584073.2300000001</v>
      </c>
    </row>
    <row r="27" spans="1:14">
      <c r="A27" s="31" t="s">
        <v>20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" thickBot="1">
      <c r="A28" s="35"/>
      <c r="B28" s="36">
        <f>B10+B26</f>
        <v>2596636.9899999998</v>
      </c>
      <c r="C28" s="36">
        <f>C10+C26</f>
        <v>469904.51</v>
      </c>
      <c r="D28" s="36">
        <f>D26</f>
        <v>198</v>
      </c>
      <c r="E28" s="36">
        <f>E26</f>
        <v>0</v>
      </c>
      <c r="F28" s="36">
        <f>F10+F26</f>
        <v>68240.91</v>
      </c>
      <c r="G28" s="36">
        <f>G26</f>
        <v>0</v>
      </c>
      <c r="H28" s="36">
        <f>H10+H26</f>
        <v>8749.9</v>
      </c>
      <c r="I28" s="36">
        <f>I26</f>
        <v>5109.3900000000003</v>
      </c>
      <c r="J28" s="36">
        <f>J26</f>
        <v>0</v>
      </c>
      <c r="K28" s="36">
        <f>K26</f>
        <v>0</v>
      </c>
      <c r="L28" s="36">
        <f>L10+L26</f>
        <v>90100.510000000009</v>
      </c>
      <c r="M28" s="36">
        <f>M26</f>
        <v>0</v>
      </c>
      <c r="N28" s="37">
        <f>N10+N26</f>
        <v>3240940.21</v>
      </c>
    </row>
  </sheetData>
  <mergeCells count="8">
    <mergeCell ref="A7:A8"/>
    <mergeCell ref="B7:M7"/>
    <mergeCell ref="N7:N8"/>
    <mergeCell ref="M1:N1"/>
    <mergeCell ref="B3:C3"/>
    <mergeCell ref="F3:L3"/>
    <mergeCell ref="F4:N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"/>
  <sheetViews>
    <sheetView topLeftCell="A4" workbookViewId="0">
      <selection activeCell="D28" sqref="D28"/>
    </sheetView>
  </sheetViews>
  <sheetFormatPr defaultRowHeight="14.4"/>
  <cols>
    <col min="1" max="1" width="15.44140625" customWidth="1"/>
    <col min="2" max="2" width="14.21875" customWidth="1"/>
    <col min="3" max="3" width="12.5546875" customWidth="1"/>
    <col min="6" max="6" width="12.33203125" customWidth="1"/>
    <col min="8" max="8" width="10.6640625" customWidth="1"/>
    <col min="12" max="12" width="13.33203125" customWidth="1"/>
    <col min="14" max="14" width="11.88671875" customWidth="1"/>
  </cols>
  <sheetData>
    <row r="1" spans="1:14" ht="15.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2" thickBot="1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2" thickBot="1">
      <c r="A3" s="27"/>
      <c r="B3" s="49" t="s">
        <v>32</v>
      </c>
      <c r="C3" s="28"/>
      <c r="D3" s="10"/>
      <c r="E3" s="10"/>
      <c r="F3" s="58" t="s">
        <v>39</v>
      </c>
      <c r="G3" s="59"/>
      <c r="H3" s="60"/>
      <c r="I3" s="60"/>
      <c r="J3" s="60"/>
      <c r="K3" s="60"/>
      <c r="L3" s="60"/>
      <c r="M3" s="60"/>
      <c r="N3" s="61"/>
    </row>
    <row r="4" spans="1:14" ht="15.6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" thickBo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15" thickBot="1">
      <c r="A9" s="38" t="s">
        <v>8</v>
      </c>
      <c r="B9" s="36">
        <f>травень!B28</f>
        <v>2596636.9899999998</v>
      </c>
      <c r="C9" s="36">
        <f>травень!C28</f>
        <v>469904.51</v>
      </c>
      <c r="D9" s="36">
        <f>травень!D28</f>
        <v>198</v>
      </c>
      <c r="E9" s="36"/>
      <c r="F9" s="36">
        <f>травень!F28</f>
        <v>68240.91</v>
      </c>
      <c r="G9" s="36">
        <f>травень!G28</f>
        <v>0</v>
      </c>
      <c r="H9" s="36">
        <f>травень!H28</f>
        <v>8749.9</v>
      </c>
      <c r="I9" s="36">
        <f>травень!I28</f>
        <v>5109.3900000000003</v>
      </c>
      <c r="J9" s="36"/>
      <c r="K9" s="36"/>
      <c r="L9" s="36">
        <f>травень!L28</f>
        <v>90100.510000000009</v>
      </c>
      <c r="M9" s="36"/>
      <c r="N9" s="37">
        <f>B9+C9+D9+E9+F9+G9+H9+I9+J9+K9+L9+M9</f>
        <v>3238940.21</v>
      </c>
    </row>
    <row r="10" spans="1:14">
      <c r="A10" s="19" t="s">
        <v>9</v>
      </c>
      <c r="B10" s="18">
        <v>1019118.01</v>
      </c>
      <c r="C10" s="18">
        <v>210343.33</v>
      </c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1229461.3400000001</v>
      </c>
    </row>
    <row r="11" spans="1:14">
      <c r="A11" s="19" t="s">
        <v>10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v>0</v>
      </c>
    </row>
    <row r="12" spans="1:14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14858.74</v>
      </c>
      <c r="M13" s="18"/>
      <c r="N13" s="24">
        <f>L13</f>
        <v>14858.74</v>
      </c>
    </row>
    <row r="14" spans="1:14">
      <c r="A14" s="19" t="s">
        <v>41</v>
      </c>
      <c r="B14" s="42"/>
      <c r="C14" s="18"/>
      <c r="D14" s="18"/>
      <c r="E14" s="18"/>
      <c r="F14" s="18">
        <v>17557.21</v>
      </c>
      <c r="G14" s="18"/>
      <c r="H14" s="18"/>
      <c r="I14" s="18"/>
      <c r="J14" s="18"/>
      <c r="K14" s="18"/>
      <c r="L14" s="18"/>
      <c r="M14" s="18"/>
      <c r="N14" s="24">
        <f>F14</f>
        <v>17557.21</v>
      </c>
    </row>
    <row r="15" spans="1:14" ht="15.6">
      <c r="A15" s="46" t="s">
        <v>22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4">
        <v>0</v>
      </c>
    </row>
    <row r="16" spans="1:14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36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43" t="s">
        <v>40</v>
      </c>
      <c r="B18" s="42"/>
      <c r="C18" s="18"/>
      <c r="D18" s="18">
        <v>40.56</v>
      </c>
      <c r="E18" s="18"/>
      <c r="F18" s="18"/>
      <c r="G18" s="18"/>
      <c r="H18" s="44"/>
      <c r="I18" s="18"/>
      <c r="J18" s="18"/>
      <c r="K18" s="18"/>
      <c r="L18" s="18"/>
      <c r="M18" s="18"/>
      <c r="N18" s="24">
        <f>D18</f>
        <v>40.56</v>
      </c>
    </row>
    <row r="19" spans="1:14">
      <c r="A19" s="19" t="s">
        <v>16</v>
      </c>
      <c r="B19" s="42"/>
      <c r="C19" s="18"/>
      <c r="D19" s="18"/>
      <c r="E19" s="18"/>
      <c r="F19" s="18"/>
      <c r="G19" s="18"/>
      <c r="H19" s="18">
        <v>400</v>
      </c>
      <c r="I19" s="18"/>
      <c r="J19" s="18"/>
      <c r="K19" s="18"/>
      <c r="L19" s="18"/>
      <c r="M19" s="18"/>
      <c r="N19" s="24">
        <f>H19</f>
        <v>400</v>
      </c>
    </row>
    <row r="20" spans="1:14">
      <c r="A20" s="19" t="s">
        <v>28</v>
      </c>
      <c r="B20" s="42"/>
      <c r="C20" s="18"/>
      <c r="D20" s="18"/>
      <c r="E20" s="18"/>
      <c r="F20" s="18"/>
      <c r="G20" s="18"/>
      <c r="H20" s="18">
        <v>600</v>
      </c>
      <c r="I20" s="18"/>
      <c r="J20" s="18"/>
      <c r="K20" s="18"/>
      <c r="L20" s="18"/>
      <c r="M20" s="18"/>
      <c r="N20" s="24">
        <f>H20</f>
        <v>600</v>
      </c>
    </row>
    <row r="21" spans="1:14">
      <c r="A21" s="19" t="s">
        <v>37</v>
      </c>
      <c r="B21" s="42"/>
      <c r="C21" s="18"/>
      <c r="D21" s="18"/>
      <c r="E21" s="18"/>
      <c r="F21" s="18"/>
      <c r="G21" s="18"/>
      <c r="H21" s="18">
        <v>3853.5</v>
      </c>
      <c r="I21" s="18"/>
      <c r="J21" s="18"/>
      <c r="K21" s="18"/>
      <c r="L21" s="18"/>
      <c r="M21" s="18"/>
      <c r="N21" s="24">
        <f>H21</f>
        <v>3853.5</v>
      </c>
    </row>
    <row r="22" spans="1:14">
      <c r="A22" s="43" t="s">
        <v>17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41" t="s">
        <v>18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ht="15" thickBot="1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" thickBot="1">
      <c r="A25" s="29" t="s">
        <v>19</v>
      </c>
      <c r="B25" s="30">
        <f>SUM(B10:B24)</f>
        <v>1019118.01</v>
      </c>
      <c r="C25" s="30">
        <f>SUM(C10:C24)</f>
        <v>210343.33</v>
      </c>
      <c r="D25" s="30">
        <f>SUM(D10:D24)</f>
        <v>40.56</v>
      </c>
      <c r="E25" s="30">
        <v>0</v>
      </c>
      <c r="F25" s="30">
        <f>SUM(F10:F24)</f>
        <v>17557.21</v>
      </c>
      <c r="G25" s="30">
        <v>0</v>
      </c>
      <c r="H25" s="30">
        <f>SUM(H10:H24)</f>
        <v>4853.5</v>
      </c>
      <c r="I25" s="30">
        <f>I24</f>
        <v>0</v>
      </c>
      <c r="J25" s="30">
        <v>0</v>
      </c>
      <c r="K25" s="30">
        <v>0</v>
      </c>
      <c r="L25" s="30">
        <f>SUM(L10:L24)</f>
        <v>14858.74</v>
      </c>
      <c r="M25" s="30">
        <v>0</v>
      </c>
      <c r="N25" s="30">
        <f>SUM(N10:N24)</f>
        <v>1266771.3500000001</v>
      </c>
    </row>
    <row r="26" spans="1:14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" thickBot="1">
      <c r="A27" s="35"/>
      <c r="B27" s="36">
        <f>B9+B25</f>
        <v>3615755</v>
      </c>
      <c r="C27" s="36">
        <f>C9+C25</f>
        <v>680247.84</v>
      </c>
      <c r="D27" s="36">
        <f>D9+D25</f>
        <v>238.56</v>
      </c>
      <c r="E27" s="36">
        <f>E25</f>
        <v>0</v>
      </c>
      <c r="F27" s="36">
        <f>F9+F25</f>
        <v>85798.12</v>
      </c>
      <c r="G27" s="36">
        <f>G25</f>
        <v>0</v>
      </c>
      <c r="H27" s="36">
        <f>H9+H25</f>
        <v>13603.4</v>
      </c>
      <c r="I27" s="36">
        <f>I9</f>
        <v>5109.3900000000003</v>
      </c>
      <c r="J27" s="36">
        <f>J25</f>
        <v>0</v>
      </c>
      <c r="K27" s="36">
        <f>K25</f>
        <v>0</v>
      </c>
      <c r="L27" s="36">
        <f>L9+L25</f>
        <v>104959.25000000001</v>
      </c>
      <c r="M27" s="36">
        <f>M25</f>
        <v>0</v>
      </c>
      <c r="N27" s="37">
        <f>N9+N25</f>
        <v>4505711.5600000005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7"/>
  <sheetViews>
    <sheetView topLeftCell="A7" workbookViewId="0">
      <selection sqref="A1:O35"/>
    </sheetView>
  </sheetViews>
  <sheetFormatPr defaultRowHeight="14.4"/>
  <cols>
    <col min="1" max="1" width="20.5546875" customWidth="1"/>
    <col min="2" max="2" width="13.21875" customWidth="1"/>
    <col min="3" max="3" width="11.77734375" customWidth="1"/>
    <col min="6" max="6" width="10.77734375" customWidth="1"/>
    <col min="8" max="8" width="11" customWidth="1"/>
    <col min="12" max="12" width="11" customWidth="1"/>
    <col min="13" max="13" width="10" bestFit="1" customWidth="1"/>
    <col min="14" max="14" width="12.44140625" customWidth="1"/>
  </cols>
  <sheetData>
    <row r="1" spans="1:14" ht="15.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2" thickBot="1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2" thickBot="1">
      <c r="A3" s="27"/>
      <c r="B3" s="49" t="s">
        <v>32</v>
      </c>
      <c r="C3" s="28"/>
      <c r="D3" s="10"/>
      <c r="E3" s="10"/>
      <c r="F3" s="58" t="s">
        <v>42</v>
      </c>
      <c r="G3" s="59"/>
      <c r="H3" s="60"/>
      <c r="I3" s="60"/>
      <c r="J3" s="60"/>
      <c r="K3" s="60"/>
      <c r="L3" s="60"/>
      <c r="M3" s="60"/>
      <c r="N3" s="61"/>
    </row>
    <row r="4" spans="1:14" ht="15.6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" thickBo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15" thickBot="1">
      <c r="A9" s="38" t="s">
        <v>8</v>
      </c>
      <c r="B9" s="36">
        <f>червень!B27</f>
        <v>3615755</v>
      </c>
      <c r="C9" s="36">
        <f>червень!C27</f>
        <v>680247.84</v>
      </c>
      <c r="D9" s="36">
        <f>червень!D27</f>
        <v>238.56</v>
      </c>
      <c r="E9" s="36"/>
      <c r="F9" s="36">
        <f>червень!F27</f>
        <v>85798.12</v>
      </c>
      <c r="G9" s="36">
        <f>травень!G28</f>
        <v>0</v>
      </c>
      <c r="H9" s="36">
        <f>червень!H27</f>
        <v>13603.4</v>
      </c>
      <c r="I9" s="36">
        <f>травень!I28</f>
        <v>5109.3900000000003</v>
      </c>
      <c r="J9" s="36"/>
      <c r="K9" s="36"/>
      <c r="L9" s="36">
        <f>червень!L27</f>
        <v>104959.25000000001</v>
      </c>
      <c r="M9" s="36"/>
      <c r="N9" s="37">
        <f>B9+C9+D9+E9+F9+G9+H9+I9+J9+K9+L9+M9</f>
        <v>4505711.5599999996</v>
      </c>
    </row>
    <row r="10" spans="1:14">
      <c r="A10" s="19" t="s">
        <v>9</v>
      </c>
      <c r="B10" s="18">
        <v>156063.10999999999</v>
      </c>
      <c r="C10" s="18">
        <v>34416.559999999998</v>
      </c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190479.66999999998</v>
      </c>
    </row>
    <row r="11" spans="1:14">
      <c r="A11" s="19" t="s">
        <v>10</v>
      </c>
      <c r="B11" s="18"/>
      <c r="C11" s="18"/>
      <c r="D11" s="18"/>
      <c r="E11" s="18"/>
      <c r="F11" s="18"/>
      <c r="G11" s="47"/>
      <c r="H11" s="45"/>
      <c r="I11" s="18"/>
      <c r="J11" s="18"/>
      <c r="K11" s="18"/>
      <c r="L11" s="18"/>
      <c r="M11" s="20"/>
      <c r="N11" s="24">
        <v>0</v>
      </c>
    </row>
    <row r="12" spans="1:14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13939.45</v>
      </c>
      <c r="M13" s="18"/>
      <c r="N13" s="24">
        <f>L13</f>
        <v>13939.45</v>
      </c>
    </row>
    <row r="14" spans="1:14">
      <c r="A14" s="19" t="s">
        <v>41</v>
      </c>
      <c r="B14" s="42"/>
      <c r="C14" s="18"/>
      <c r="D14" s="18"/>
      <c r="E14" s="18"/>
      <c r="F14" s="18">
        <v>4936.8500000000004</v>
      </c>
      <c r="G14" s="18"/>
      <c r="H14" s="18"/>
      <c r="I14" s="18"/>
      <c r="J14" s="18"/>
      <c r="K14" s="18"/>
      <c r="L14" s="18"/>
      <c r="M14" s="18"/>
      <c r="N14" s="24">
        <f>F14</f>
        <v>4936.8500000000004</v>
      </c>
    </row>
    <row r="15" spans="1:14" ht="15.6">
      <c r="A15" s="46" t="s">
        <v>44</v>
      </c>
      <c r="B15" s="4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12000</v>
      </c>
      <c r="N15" s="24">
        <f>M15</f>
        <v>12000</v>
      </c>
    </row>
    <row r="16" spans="1:14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36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43" t="s">
        <v>43</v>
      </c>
      <c r="B18" s="42"/>
      <c r="C18" s="18"/>
      <c r="D18" s="18"/>
      <c r="E18" s="18"/>
      <c r="F18" s="18"/>
      <c r="G18" s="18"/>
      <c r="H18" s="44">
        <v>18405.099999999999</v>
      </c>
      <c r="I18" s="18"/>
      <c r="J18" s="18"/>
      <c r="K18" s="18"/>
      <c r="L18" s="18"/>
      <c r="M18" s="18"/>
      <c r="N18" s="24">
        <f>H18</f>
        <v>18405.099999999999</v>
      </c>
    </row>
    <row r="19" spans="1:14">
      <c r="A19" s="19" t="s">
        <v>16</v>
      </c>
      <c r="B19" s="42"/>
      <c r="C19" s="18"/>
      <c r="D19" s="18"/>
      <c r="E19" s="18"/>
      <c r="F19" s="18"/>
      <c r="G19" s="18"/>
      <c r="H19" s="18">
        <v>400</v>
      </c>
      <c r="I19" s="18"/>
      <c r="J19" s="18"/>
      <c r="K19" s="18"/>
      <c r="L19" s="18"/>
      <c r="M19" s="18"/>
      <c r="N19" s="24">
        <f>H19</f>
        <v>400</v>
      </c>
    </row>
    <row r="20" spans="1:14">
      <c r="A20" s="19" t="s">
        <v>28</v>
      </c>
      <c r="B20" s="42"/>
      <c r="C20" s="18"/>
      <c r="D20" s="18"/>
      <c r="E20" s="18"/>
      <c r="F20" s="18"/>
      <c r="G20" s="18"/>
      <c r="H20" s="18">
        <v>600</v>
      </c>
      <c r="I20" s="18"/>
      <c r="J20" s="18"/>
      <c r="K20" s="18"/>
      <c r="L20" s="18"/>
      <c r="M20" s="18"/>
      <c r="N20" s="24">
        <f>H20</f>
        <v>600</v>
      </c>
    </row>
    <row r="21" spans="1:14">
      <c r="A21" s="19" t="s">
        <v>37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>
      <c r="A22" s="43" t="s">
        <v>17</v>
      </c>
      <c r="B22" s="42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4">
        <v>0</v>
      </c>
    </row>
    <row r="23" spans="1:14">
      <c r="A23" s="41" t="s">
        <v>18</v>
      </c>
      <c r="B23" s="42"/>
      <c r="C23" s="18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4">
        <v>0</v>
      </c>
    </row>
    <row r="24" spans="1:14" ht="15" thickBot="1">
      <c r="A24" s="21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>
        <f>I24</f>
        <v>0</v>
      </c>
    </row>
    <row r="25" spans="1:14" ht="15" thickBot="1">
      <c r="A25" s="29" t="s">
        <v>19</v>
      </c>
      <c r="B25" s="30">
        <f>SUM(B10:B24)</f>
        <v>156063.10999999999</v>
      </c>
      <c r="C25" s="30">
        <f>SUM(C10:C24)</f>
        <v>34416.559999999998</v>
      </c>
      <c r="D25" s="30">
        <f>SUM(D10:D24)</f>
        <v>0</v>
      </c>
      <c r="E25" s="30">
        <v>0</v>
      </c>
      <c r="F25" s="30">
        <f>SUM(F10:F24)</f>
        <v>4936.8500000000004</v>
      </c>
      <c r="G25" s="30">
        <v>0</v>
      </c>
      <c r="H25" s="30">
        <f>SUM(H10:H24)</f>
        <v>19405.099999999999</v>
      </c>
      <c r="I25" s="30">
        <f>I24</f>
        <v>0</v>
      </c>
      <c r="J25" s="30">
        <v>0</v>
      </c>
      <c r="K25" s="30">
        <v>0</v>
      </c>
      <c r="L25" s="30">
        <f>SUM(L10:L24)</f>
        <v>13939.45</v>
      </c>
      <c r="M25" s="30">
        <f>M15</f>
        <v>12000</v>
      </c>
      <c r="N25" s="30">
        <f>SUM(N10:N24)</f>
        <v>240761.07</v>
      </c>
    </row>
    <row r="26" spans="1:14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" thickBot="1">
      <c r="A27" s="35"/>
      <c r="B27" s="36">
        <f>B9+B25</f>
        <v>3771818.11</v>
      </c>
      <c r="C27" s="36">
        <f>C9+C25</f>
        <v>714664.39999999991</v>
      </c>
      <c r="D27" s="36">
        <f>D9+D25</f>
        <v>238.56</v>
      </c>
      <c r="E27" s="36">
        <f>E25</f>
        <v>0</v>
      </c>
      <c r="F27" s="36">
        <f>F9+F25</f>
        <v>90734.97</v>
      </c>
      <c r="G27" s="36">
        <f>G25</f>
        <v>0</v>
      </c>
      <c r="H27" s="36">
        <f>H9+H25</f>
        <v>33008.5</v>
      </c>
      <c r="I27" s="36">
        <f>I25</f>
        <v>0</v>
      </c>
      <c r="J27" s="36">
        <f>J25</f>
        <v>0</v>
      </c>
      <c r="K27" s="36">
        <f>K25</f>
        <v>0</v>
      </c>
      <c r="L27" s="36">
        <f>L9+L25</f>
        <v>118898.70000000001</v>
      </c>
      <c r="M27" s="36">
        <f>M25</f>
        <v>12000</v>
      </c>
      <c r="N27" s="37">
        <f>N9+N25</f>
        <v>4746472.63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H17" sqref="H17"/>
    </sheetView>
  </sheetViews>
  <sheetFormatPr defaultRowHeight="14.4"/>
  <cols>
    <col min="1" max="1" width="17" customWidth="1"/>
    <col min="2" max="2" width="15.88671875" customWidth="1"/>
    <col min="3" max="3" width="12.109375" customWidth="1"/>
    <col min="4" max="4" width="10.21875" customWidth="1"/>
    <col min="6" max="6" width="12.77734375" customWidth="1"/>
    <col min="7" max="7" width="10" bestFit="1" customWidth="1"/>
    <col min="8" max="8" width="13.77734375" customWidth="1"/>
    <col min="12" max="12" width="11.21875" customWidth="1"/>
    <col min="13" max="13" width="10.5546875" customWidth="1"/>
    <col min="14" max="14" width="12" customWidth="1"/>
  </cols>
  <sheetData>
    <row r="1" spans="1:14" ht="15.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2"/>
    </row>
    <row r="2" spans="1:14" ht="16.2" thickBot="1">
      <c r="A2" s="9" t="s">
        <v>1</v>
      </c>
      <c r="B2" s="54" t="s">
        <v>21</v>
      </c>
      <c r="C2" s="55"/>
      <c r="D2" s="10"/>
      <c r="E2" s="10"/>
      <c r="F2" s="56" t="s">
        <v>2</v>
      </c>
      <c r="G2" s="56"/>
      <c r="H2" s="56"/>
      <c r="I2" s="56"/>
      <c r="J2" s="56"/>
      <c r="K2" s="56"/>
      <c r="L2" s="56"/>
      <c r="M2" s="11"/>
      <c r="N2" s="2"/>
    </row>
    <row r="3" spans="1:14" ht="16.2" thickBot="1">
      <c r="A3" s="27"/>
      <c r="B3" s="49" t="s">
        <v>32</v>
      </c>
      <c r="C3" s="28"/>
      <c r="D3" s="10"/>
      <c r="E3" s="10"/>
      <c r="F3" s="58" t="s">
        <v>49</v>
      </c>
      <c r="G3" s="59"/>
      <c r="H3" s="60"/>
      <c r="I3" s="60"/>
      <c r="J3" s="60"/>
      <c r="K3" s="60"/>
      <c r="L3" s="60"/>
      <c r="M3" s="60"/>
      <c r="N3" s="61"/>
    </row>
    <row r="4" spans="1:14" ht="15.6">
      <c r="A4" s="57" t="s">
        <v>3</v>
      </c>
      <c r="B4" s="57"/>
      <c r="C4" s="57"/>
      <c r="D4" s="57"/>
      <c r="E4" s="7"/>
      <c r="F4" s="7"/>
      <c r="G4" s="7"/>
      <c r="H4" s="7"/>
      <c r="I4" s="12"/>
      <c r="J4" s="12"/>
      <c r="K4" s="12"/>
      <c r="L4" s="12"/>
      <c r="M4" s="11"/>
      <c r="N4" s="1"/>
    </row>
    <row r="5" spans="1:14">
      <c r="A5" s="13" t="s">
        <v>4</v>
      </c>
      <c r="B5" s="14"/>
      <c r="C5" s="13"/>
      <c r="D5" s="13"/>
      <c r="E5" s="2"/>
      <c r="F5" s="2"/>
      <c r="G5" s="2"/>
      <c r="H5" s="2"/>
      <c r="I5" s="15"/>
      <c r="J5" s="15"/>
      <c r="K5" s="15"/>
      <c r="L5" s="15"/>
      <c r="M5" s="11"/>
      <c r="N5" s="1"/>
    </row>
    <row r="6" spans="1:14">
      <c r="A6" s="51" t="s">
        <v>5</v>
      </c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 t="s">
        <v>7</v>
      </c>
    </row>
    <row r="7" spans="1:14">
      <c r="A7" s="51"/>
      <c r="B7" s="16">
        <v>2111</v>
      </c>
      <c r="C7" s="16">
        <v>2120</v>
      </c>
      <c r="D7" s="16">
        <v>2210</v>
      </c>
      <c r="E7" s="16">
        <v>2220</v>
      </c>
      <c r="F7" s="16">
        <v>2230</v>
      </c>
      <c r="G7" s="16">
        <v>3110</v>
      </c>
      <c r="H7" s="16">
        <v>2240</v>
      </c>
      <c r="I7" s="16">
        <v>2800</v>
      </c>
      <c r="J7" s="16">
        <v>2282</v>
      </c>
      <c r="K7" s="16">
        <v>2272</v>
      </c>
      <c r="L7" s="16">
        <v>2273</v>
      </c>
      <c r="M7" s="16">
        <v>2275</v>
      </c>
      <c r="N7" s="53"/>
    </row>
    <row r="8" spans="1:14" ht="15" thickBot="1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/>
      <c r="H8" s="26">
        <v>7</v>
      </c>
      <c r="I8" s="26">
        <v>8</v>
      </c>
      <c r="J8" s="26">
        <v>11</v>
      </c>
      <c r="K8" s="26">
        <v>12</v>
      </c>
      <c r="L8" s="26">
        <v>13</v>
      </c>
      <c r="M8" s="26">
        <v>16</v>
      </c>
      <c r="N8" s="26">
        <v>18</v>
      </c>
    </row>
    <row r="9" spans="1:14" ht="42.6" thickBot="1">
      <c r="A9" s="38" t="s">
        <v>8</v>
      </c>
      <c r="B9" s="36">
        <f>липень!B27</f>
        <v>3771818.11</v>
      </c>
      <c r="C9" s="36">
        <f>липень!C27</f>
        <v>714664.39999999991</v>
      </c>
      <c r="D9" s="36">
        <f>червень!D27</f>
        <v>238.56</v>
      </c>
      <c r="E9" s="36"/>
      <c r="F9" s="36">
        <f>липень!F27</f>
        <v>90734.97</v>
      </c>
      <c r="G9" s="36">
        <f>травень!G28</f>
        <v>0</v>
      </c>
      <c r="H9" s="36">
        <f>липень!H27</f>
        <v>33008.5</v>
      </c>
      <c r="I9" s="36">
        <f>травень!I28</f>
        <v>5109.3900000000003</v>
      </c>
      <c r="J9" s="36"/>
      <c r="K9" s="36"/>
      <c r="L9" s="36">
        <f>липень!L27</f>
        <v>118898.70000000001</v>
      </c>
      <c r="M9" s="36">
        <f>липень!M27</f>
        <v>12000</v>
      </c>
      <c r="N9" s="37">
        <f>B9+C9+D9+E9+F9+G9+H9+I9+J9+K9+L9+M9</f>
        <v>4746472.629999999</v>
      </c>
    </row>
    <row r="10" spans="1:14">
      <c r="A10" s="19" t="s">
        <v>9</v>
      </c>
      <c r="B10" s="18">
        <v>309682.63</v>
      </c>
      <c r="C10" s="18">
        <v>73276.039999999994</v>
      </c>
      <c r="D10" s="18"/>
      <c r="E10" s="18"/>
      <c r="F10" s="18"/>
      <c r="G10" s="18"/>
      <c r="H10" s="42"/>
      <c r="I10" s="18"/>
      <c r="J10" s="18"/>
      <c r="K10" s="18"/>
      <c r="L10" s="18"/>
      <c r="M10" s="20"/>
      <c r="N10" s="24">
        <f>B10+C10</f>
        <v>382958.67</v>
      </c>
    </row>
    <row r="11" spans="1:14">
      <c r="A11" s="19" t="s">
        <v>45</v>
      </c>
      <c r="B11" s="18"/>
      <c r="C11" s="18"/>
      <c r="D11" s="18">
        <v>2000</v>
      </c>
      <c r="E11" s="18"/>
      <c r="F11" s="18"/>
      <c r="G11" s="47"/>
      <c r="H11" s="45"/>
      <c r="I11" s="18"/>
      <c r="J11" s="18"/>
      <c r="K11" s="18"/>
      <c r="L11" s="18"/>
      <c r="M11" s="20"/>
      <c r="N11" s="24">
        <f>D11</f>
        <v>2000</v>
      </c>
    </row>
    <row r="12" spans="1:14">
      <c r="A12" s="19" t="s">
        <v>11</v>
      </c>
      <c r="B12" s="42"/>
      <c r="C12" s="18"/>
      <c r="D12" s="18"/>
      <c r="E12" s="42"/>
      <c r="F12" s="42"/>
      <c r="G12" s="45"/>
      <c r="H12" s="17"/>
      <c r="I12" s="18"/>
      <c r="J12" s="42"/>
      <c r="K12" s="42"/>
      <c r="L12" s="42"/>
      <c r="M12" s="42"/>
      <c r="N12" s="24">
        <v>0</v>
      </c>
    </row>
    <row r="13" spans="1:14">
      <c r="A13" s="19" t="s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v>10643.43</v>
      </c>
      <c r="M13" s="18"/>
      <c r="N13" s="24">
        <f>L13</f>
        <v>10643.43</v>
      </c>
    </row>
    <row r="14" spans="1:14">
      <c r="A14" s="19" t="s">
        <v>41</v>
      </c>
      <c r="B14" s="4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4">
        <f>F14</f>
        <v>0</v>
      </c>
    </row>
    <row r="15" spans="1:14" ht="15.6">
      <c r="A15" s="46" t="s">
        <v>46</v>
      </c>
      <c r="B15" s="42"/>
      <c r="C15" s="18"/>
      <c r="D15" s="18">
        <v>20000</v>
      </c>
      <c r="E15" s="18"/>
      <c r="F15" s="18"/>
      <c r="G15" s="18"/>
      <c r="H15" s="18"/>
      <c r="I15" s="18"/>
      <c r="J15" s="18"/>
      <c r="K15" s="18"/>
      <c r="L15" s="18"/>
      <c r="M15" s="18"/>
      <c r="N15" s="24">
        <f>D15</f>
        <v>20000</v>
      </c>
    </row>
    <row r="16" spans="1:14">
      <c r="A16" s="19" t="s">
        <v>14</v>
      </c>
      <c r="B16" s="42"/>
      <c r="C16" s="18"/>
      <c r="D16" s="18"/>
      <c r="E16" s="18"/>
      <c r="F16" s="42"/>
      <c r="G16" s="42"/>
      <c r="H16" s="18"/>
      <c r="I16" s="18"/>
      <c r="J16" s="18"/>
      <c r="K16" s="18"/>
      <c r="L16" s="18"/>
      <c r="M16" s="18"/>
      <c r="N16" s="24">
        <v>0</v>
      </c>
    </row>
    <row r="17" spans="1:14">
      <c r="A17" s="19" t="s">
        <v>36</v>
      </c>
      <c r="B17" s="4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4">
        <v>0</v>
      </c>
    </row>
    <row r="18" spans="1:14">
      <c r="A18" s="43" t="s">
        <v>43</v>
      </c>
      <c r="B18" s="42"/>
      <c r="C18" s="18"/>
      <c r="D18" s="18"/>
      <c r="E18" s="18"/>
      <c r="F18" s="18"/>
      <c r="G18" s="18"/>
      <c r="H18" s="44"/>
      <c r="I18" s="18"/>
      <c r="J18" s="18"/>
      <c r="K18" s="18"/>
      <c r="L18" s="18"/>
      <c r="M18" s="18"/>
      <c r="N18" s="24">
        <f>H18</f>
        <v>0</v>
      </c>
    </row>
    <row r="19" spans="1:14">
      <c r="A19" s="19" t="s">
        <v>16</v>
      </c>
      <c r="B19" s="42"/>
      <c r="C19" s="18"/>
      <c r="D19" s="18"/>
      <c r="E19" s="18"/>
      <c r="F19" s="18"/>
      <c r="G19" s="18"/>
      <c r="H19" s="18">
        <v>400</v>
      </c>
      <c r="I19" s="18"/>
      <c r="J19" s="18"/>
      <c r="K19" s="18"/>
      <c r="L19" s="18"/>
      <c r="M19" s="18"/>
      <c r="N19" s="24">
        <f>H19</f>
        <v>400</v>
      </c>
    </row>
    <row r="20" spans="1:14">
      <c r="A20" s="19" t="s">
        <v>28</v>
      </c>
      <c r="B20" s="42"/>
      <c r="C20" s="18"/>
      <c r="D20" s="18"/>
      <c r="E20" s="18"/>
      <c r="F20" s="18"/>
      <c r="G20" s="18"/>
      <c r="H20" s="18">
        <v>600</v>
      </c>
      <c r="I20" s="18"/>
      <c r="J20" s="18"/>
      <c r="K20" s="18"/>
      <c r="L20" s="18"/>
      <c r="M20" s="18"/>
      <c r="N20" s="24">
        <f>H20</f>
        <v>600</v>
      </c>
    </row>
    <row r="21" spans="1:14">
      <c r="A21" s="19" t="s">
        <v>37</v>
      </c>
      <c r="B21" s="4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4">
        <f>H21</f>
        <v>0</v>
      </c>
    </row>
    <row r="22" spans="1:14">
      <c r="A22" s="43" t="s">
        <v>47</v>
      </c>
      <c r="B22" s="42"/>
      <c r="C22" s="18"/>
      <c r="D22" s="18">
        <v>6636</v>
      </c>
      <c r="E22" s="18"/>
      <c r="F22" s="18"/>
      <c r="G22" s="18"/>
      <c r="H22" s="18"/>
      <c r="I22" s="18"/>
      <c r="J22" s="18"/>
      <c r="K22" s="18"/>
      <c r="L22" s="18"/>
      <c r="M22" s="18"/>
      <c r="N22" s="24">
        <f>D22</f>
        <v>6636</v>
      </c>
    </row>
    <row r="23" spans="1:14">
      <c r="A23" s="41" t="s">
        <v>48</v>
      </c>
      <c r="B23" s="42"/>
      <c r="C23" s="18"/>
      <c r="D23" s="25"/>
      <c r="E23" s="18"/>
      <c r="F23" s="18"/>
      <c r="G23" s="18">
        <v>59724</v>
      </c>
      <c r="H23" s="18"/>
      <c r="I23" s="18"/>
      <c r="J23" s="18"/>
      <c r="K23" s="18"/>
      <c r="L23" s="18"/>
      <c r="M23" s="18"/>
      <c r="N23" s="24">
        <f>G23</f>
        <v>59724</v>
      </c>
    </row>
    <row r="24" spans="1:14" ht="15" thickBot="1">
      <c r="A24" s="21" t="s">
        <v>26</v>
      </c>
      <c r="B24" s="22"/>
      <c r="C24" s="23"/>
      <c r="D24" s="23"/>
      <c r="E24" s="23"/>
      <c r="F24" s="23"/>
      <c r="G24" s="23"/>
      <c r="H24" s="23"/>
      <c r="I24" s="23">
        <v>236.08</v>
      </c>
      <c r="J24" s="23"/>
      <c r="K24" s="23"/>
      <c r="L24" s="23"/>
      <c r="M24" s="23"/>
      <c r="N24" s="24">
        <f>I24</f>
        <v>236.08</v>
      </c>
    </row>
    <row r="25" spans="1:14" ht="15" thickBot="1">
      <c r="A25" s="29" t="s">
        <v>19</v>
      </c>
      <c r="B25" s="30">
        <f>SUM(B10:B24)</f>
        <v>309682.63</v>
      </c>
      <c r="C25" s="30">
        <f>SUM(C10:C24)</f>
        <v>73276.039999999994</v>
      </c>
      <c r="D25" s="30">
        <f>SUM(D10:D24)</f>
        <v>28636</v>
      </c>
      <c r="E25" s="30">
        <v>0</v>
      </c>
      <c r="F25" s="30">
        <f>SUM(F10:F24)</f>
        <v>0</v>
      </c>
      <c r="G25" s="30">
        <f>G23</f>
        <v>59724</v>
      </c>
      <c r="H25" s="30">
        <f>SUM(H10:H24)</f>
        <v>1000</v>
      </c>
      <c r="I25" s="30">
        <f>I24</f>
        <v>236.08</v>
      </c>
      <c r="J25" s="30">
        <v>0</v>
      </c>
      <c r="K25" s="30">
        <v>0</v>
      </c>
      <c r="L25" s="30">
        <f>SUM(L10:L24)</f>
        <v>10643.43</v>
      </c>
      <c r="M25" s="30">
        <f>M15</f>
        <v>0</v>
      </c>
      <c r="N25" s="30">
        <f>SUM(N10:N24)</f>
        <v>483198.18</v>
      </c>
    </row>
    <row r="26" spans="1:14">
      <c r="A26" s="31" t="s">
        <v>20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5" thickBot="1">
      <c r="A27" s="35"/>
      <c r="B27" s="36">
        <f>B9+B25</f>
        <v>4081500.7399999998</v>
      </c>
      <c r="C27" s="36">
        <f>C9+C25</f>
        <v>787940.44</v>
      </c>
      <c r="D27" s="36">
        <f>D9+D25</f>
        <v>28874.560000000001</v>
      </c>
      <c r="E27" s="36">
        <f>E25</f>
        <v>0</v>
      </c>
      <c r="F27" s="36">
        <f>F9+F25</f>
        <v>90734.97</v>
      </c>
      <c r="G27" s="36">
        <f>G25</f>
        <v>59724</v>
      </c>
      <c r="H27" s="36">
        <f>H9+H25</f>
        <v>34008.5</v>
      </c>
      <c r="I27" s="36">
        <f>I9+I25</f>
        <v>5345.47</v>
      </c>
      <c r="J27" s="36">
        <f>J25</f>
        <v>0</v>
      </c>
      <c r="K27" s="36">
        <f>K25</f>
        <v>0</v>
      </c>
      <c r="L27" s="36">
        <f>L9+L25</f>
        <v>129542.13</v>
      </c>
      <c r="M27" s="36">
        <f>M9</f>
        <v>12000</v>
      </c>
      <c r="N27" s="37">
        <f>N9+N25</f>
        <v>5229670.8099999987</v>
      </c>
    </row>
  </sheetData>
  <mergeCells count="7">
    <mergeCell ref="B2:C2"/>
    <mergeCell ref="F2:L2"/>
    <mergeCell ref="F3:N3"/>
    <mergeCell ref="A4:D4"/>
    <mergeCell ref="A6:A7"/>
    <mergeCell ref="B6:M6"/>
    <mergeCell ref="N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січень</vt:lpstr>
      <vt:lpstr>лютий </vt:lpstr>
      <vt:lpstr>березень</vt:lpstr>
      <vt:lpstr>квітень</vt:lpstr>
      <vt:lpstr>травень</vt:lpstr>
      <vt:lpstr>червень</vt:lpstr>
      <vt:lpstr>липень</vt:lpstr>
      <vt:lpstr>серпень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QQ</cp:lastModifiedBy>
  <dcterms:created xsi:type="dcterms:W3CDTF">2021-02-08T10:24:26Z</dcterms:created>
  <dcterms:modified xsi:type="dcterms:W3CDTF">2024-09-23T08:02:06Z</dcterms:modified>
</cp:coreProperties>
</file>