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8" windowWidth="20112" windowHeight="7992" activeTab="11"/>
  </bookViews>
  <sheets>
    <sheet name="січень" sheetId="1" r:id="rId1"/>
    <sheet name="лютий 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</sheets>
  <calcPr calcId="125725"/>
</workbook>
</file>

<file path=xl/calcChain.xml><?xml version="1.0" encoding="utf-8"?>
<calcChain xmlns="http://schemas.openxmlformats.org/spreadsheetml/2006/main">
  <c r="K25" i="12"/>
  <c r="J25"/>
  <c r="I25"/>
  <c r="G25"/>
  <c r="D25"/>
  <c r="N27"/>
  <c r="L27"/>
  <c r="J27"/>
  <c r="E27"/>
  <c r="M25"/>
  <c r="M27" s="1"/>
  <c r="H25"/>
  <c r="H27" s="1"/>
  <c r="F25"/>
  <c r="F27" s="1"/>
  <c r="D27"/>
  <c r="C25"/>
  <c r="C27" s="1"/>
  <c r="B25"/>
  <c r="B27" s="1"/>
  <c r="O20"/>
  <c r="O19"/>
  <c r="O17"/>
  <c r="O16"/>
  <c r="O14"/>
  <c r="O13"/>
  <c r="O10"/>
  <c r="L9"/>
  <c r="K9"/>
  <c r="J9"/>
  <c r="E9"/>
  <c r="O9" s="1"/>
  <c r="O9" i="11"/>
  <c r="N9"/>
  <c r="L27"/>
  <c r="J27"/>
  <c r="I27"/>
  <c r="E27"/>
  <c r="M25"/>
  <c r="M27" s="1"/>
  <c r="I25"/>
  <c r="H25"/>
  <c r="H27" s="1"/>
  <c r="F25"/>
  <c r="F27" s="1"/>
  <c r="D25"/>
  <c r="D27" s="1"/>
  <c r="C25"/>
  <c r="C27" s="1"/>
  <c r="B25"/>
  <c r="B27" s="1"/>
  <c r="O24"/>
  <c r="O23"/>
  <c r="O21"/>
  <c r="O20"/>
  <c r="O19"/>
  <c r="O17"/>
  <c r="O16"/>
  <c r="O14"/>
  <c r="O13"/>
  <c r="O10"/>
  <c r="O25" s="1"/>
  <c r="L9"/>
  <c r="K9"/>
  <c r="J9"/>
  <c r="E9"/>
  <c r="G27" i="9"/>
  <c r="G25"/>
  <c r="D27" i="7"/>
  <c r="N27" i="5"/>
  <c r="N9"/>
  <c r="N9" i="6"/>
  <c r="D27"/>
  <c r="N27" i="4"/>
  <c r="L27" i="10"/>
  <c r="J27"/>
  <c r="I27"/>
  <c r="E27"/>
  <c r="M25"/>
  <c r="M27" s="1"/>
  <c r="I25"/>
  <c r="H25"/>
  <c r="H27" s="1"/>
  <c r="F25"/>
  <c r="D25"/>
  <c r="D27" s="1"/>
  <c r="C25"/>
  <c r="C27" s="1"/>
  <c r="B25"/>
  <c r="B27" s="1"/>
  <c r="O24"/>
  <c r="O23"/>
  <c r="O21"/>
  <c r="O20"/>
  <c r="O19"/>
  <c r="O17"/>
  <c r="O16"/>
  <c r="O14"/>
  <c r="O13"/>
  <c r="O10"/>
  <c r="O25" s="1"/>
  <c r="N9"/>
  <c r="L9"/>
  <c r="K9"/>
  <c r="J9"/>
  <c r="O9"/>
  <c r="F27"/>
  <c r="E9"/>
  <c r="L27" i="9"/>
  <c r="J27"/>
  <c r="E27"/>
  <c r="M25"/>
  <c r="I25"/>
  <c r="H25"/>
  <c r="H27" s="1"/>
  <c r="F25"/>
  <c r="D25"/>
  <c r="D27" s="1"/>
  <c r="C25"/>
  <c r="B25"/>
  <c r="B27" s="1"/>
  <c r="O24"/>
  <c r="O23"/>
  <c r="O21"/>
  <c r="O20"/>
  <c r="O19"/>
  <c r="O17"/>
  <c r="O16"/>
  <c r="O14"/>
  <c r="O13"/>
  <c r="O10"/>
  <c r="O25" s="1"/>
  <c r="N9"/>
  <c r="M27"/>
  <c r="L9"/>
  <c r="K9"/>
  <c r="J9"/>
  <c r="I27"/>
  <c r="G9"/>
  <c r="O9" s="1"/>
  <c r="F9"/>
  <c r="F27" s="1"/>
  <c r="E9"/>
  <c r="C27"/>
  <c r="O17" i="8"/>
  <c r="O23"/>
  <c r="O21"/>
  <c r="N9"/>
  <c r="M9"/>
  <c r="L9"/>
  <c r="K9"/>
  <c r="J9"/>
  <c r="I9"/>
  <c r="H9"/>
  <c r="G9"/>
  <c r="F9"/>
  <c r="D9"/>
  <c r="C9"/>
  <c r="B9"/>
  <c r="L27"/>
  <c r="J27"/>
  <c r="E27"/>
  <c r="M25"/>
  <c r="I25"/>
  <c r="H25"/>
  <c r="F25"/>
  <c r="D25"/>
  <c r="C25"/>
  <c r="B25"/>
  <c r="O24"/>
  <c r="O20"/>
  <c r="O19"/>
  <c r="O16"/>
  <c r="O14"/>
  <c r="O13"/>
  <c r="O10"/>
  <c r="M27"/>
  <c r="H27"/>
  <c r="F27"/>
  <c r="E9"/>
  <c r="O20" i="7"/>
  <c r="O16"/>
  <c r="K9"/>
  <c r="N25" i="6"/>
  <c r="N22"/>
  <c r="N17"/>
  <c r="N16"/>
  <c r="N15"/>
  <c r="N13"/>
  <c r="M25"/>
  <c r="L9" i="7"/>
  <c r="J9"/>
  <c r="I9"/>
  <c r="I27" s="1"/>
  <c r="G9"/>
  <c r="E9"/>
  <c r="J25" i="5"/>
  <c r="J27" s="1"/>
  <c r="N21"/>
  <c r="N20"/>
  <c r="N20" i="4"/>
  <c r="N9"/>
  <c r="N49" i="3"/>
  <c r="N38"/>
  <c r="H29" i="2"/>
  <c r="N11"/>
  <c r="L27" i="7"/>
  <c r="J27"/>
  <c r="E27"/>
  <c r="M25"/>
  <c r="I25"/>
  <c r="H25"/>
  <c r="F25"/>
  <c r="D25"/>
  <c r="C25"/>
  <c r="B25"/>
  <c r="O24"/>
  <c r="O19"/>
  <c r="O14"/>
  <c r="O13"/>
  <c r="O10"/>
  <c r="M27" i="6"/>
  <c r="N9" i="7" s="1"/>
  <c r="K27" i="6"/>
  <c r="I27"/>
  <c r="E27"/>
  <c r="L25"/>
  <c r="L27" s="1"/>
  <c r="M9" i="7" s="1"/>
  <c r="I25" i="6"/>
  <c r="H25"/>
  <c r="H27" s="1"/>
  <c r="H9" i="7" s="1"/>
  <c r="F25" i="6"/>
  <c r="F27" s="1"/>
  <c r="F9" i="7" s="1"/>
  <c r="D25" i="6"/>
  <c r="C25"/>
  <c r="C27" s="1"/>
  <c r="C9" i="7" s="1"/>
  <c r="B25" i="6"/>
  <c r="N24"/>
  <c r="N19"/>
  <c r="N14"/>
  <c r="N10"/>
  <c r="N10" i="5"/>
  <c r="I25"/>
  <c r="N24"/>
  <c r="N25" s="1"/>
  <c r="I27"/>
  <c r="M27"/>
  <c r="K27"/>
  <c r="E27"/>
  <c r="L25"/>
  <c r="L27" s="1"/>
  <c r="H25"/>
  <c r="H27" s="1"/>
  <c r="F25"/>
  <c r="F27" s="1"/>
  <c r="D25"/>
  <c r="D27" s="1"/>
  <c r="C25"/>
  <c r="C27" s="1"/>
  <c r="B25"/>
  <c r="B27" s="1"/>
  <c r="N19"/>
  <c r="N14"/>
  <c r="N13"/>
  <c r="M27" i="4"/>
  <c r="K27"/>
  <c r="J27"/>
  <c r="I27"/>
  <c r="E27"/>
  <c r="L25"/>
  <c r="L27" s="1"/>
  <c r="H25"/>
  <c r="H27" s="1"/>
  <c r="F25"/>
  <c r="F27" s="1"/>
  <c r="D25"/>
  <c r="C25"/>
  <c r="C27" s="1"/>
  <c r="B25"/>
  <c r="B27" s="1"/>
  <c r="N19"/>
  <c r="N14"/>
  <c r="N13"/>
  <c r="N10"/>
  <c r="N43" i="3"/>
  <c r="I56"/>
  <c r="I27" i="2"/>
  <c r="I29" s="1"/>
  <c r="N26"/>
  <c r="N16"/>
  <c r="M56" i="3"/>
  <c r="K56"/>
  <c r="J56"/>
  <c r="E56"/>
  <c r="L54"/>
  <c r="H54"/>
  <c r="H56" s="1"/>
  <c r="F54"/>
  <c r="D54"/>
  <c r="D56" s="1"/>
  <c r="N56" s="1"/>
  <c r="C54"/>
  <c r="C56" s="1"/>
  <c r="B54"/>
  <c r="B56" s="1"/>
  <c r="N48"/>
  <c r="N42"/>
  <c r="N39"/>
  <c r="M29" i="2"/>
  <c r="K29"/>
  <c r="J29"/>
  <c r="G29"/>
  <c r="E29"/>
  <c r="L27"/>
  <c r="L29" s="1"/>
  <c r="H27"/>
  <c r="F27"/>
  <c r="F29" s="1"/>
  <c r="D27"/>
  <c r="D29" s="1"/>
  <c r="C27"/>
  <c r="C29" s="1"/>
  <c r="B27"/>
  <c r="B29" s="1"/>
  <c r="N21"/>
  <c r="N15"/>
  <c r="N12"/>
  <c r="M29" i="1"/>
  <c r="K29"/>
  <c r="J29"/>
  <c r="I29"/>
  <c r="G29"/>
  <c r="F29"/>
  <c r="E29"/>
  <c r="D29"/>
  <c r="N21"/>
  <c r="N15"/>
  <c r="N12"/>
  <c r="C27"/>
  <c r="C29" s="1"/>
  <c r="B27"/>
  <c r="B29" s="1"/>
  <c r="D27"/>
  <c r="L27"/>
  <c r="L29" s="1"/>
  <c r="H27"/>
  <c r="H29" s="1"/>
  <c r="F27"/>
  <c r="N11"/>
  <c r="O25" i="12" l="1"/>
  <c r="O27" s="1"/>
  <c r="O27" i="11"/>
  <c r="D27" i="8"/>
  <c r="O27" s="1"/>
  <c r="O9" i="7"/>
  <c r="N54" i="3"/>
  <c r="O27" i="10"/>
  <c r="O27" i="9"/>
  <c r="O25" i="8"/>
  <c r="C27"/>
  <c r="B27"/>
  <c r="O9"/>
  <c r="O25" i="7"/>
  <c r="M27"/>
  <c r="F27"/>
  <c r="H27"/>
  <c r="C27"/>
  <c r="F56" i="3"/>
  <c r="L56"/>
  <c r="N27" i="1"/>
  <c r="N29" s="1"/>
  <c r="N27" i="6"/>
  <c r="B27"/>
  <c r="B9" i="7" s="1"/>
  <c r="N25" i="4"/>
  <c r="N27" i="2"/>
  <c r="N29" s="1"/>
  <c r="O27" i="7" l="1"/>
  <c r="B27"/>
</calcChain>
</file>

<file path=xl/sharedStrings.xml><?xml version="1.0" encoding="utf-8"?>
<sst xmlns="http://schemas.openxmlformats.org/spreadsheetml/2006/main" count="348" uniqueCount="61">
  <si>
    <t xml:space="preserve">Ідентифікаційний </t>
  </si>
  <si>
    <t>код за ЄДРПОУ</t>
  </si>
  <si>
    <t>КАРТКА  АНАЛІТИЧНОГО  ОБЛІКУ  КАСОВИХ  ВИДАТКІВ</t>
  </si>
  <si>
    <t>Трудове</t>
  </si>
  <si>
    <t xml:space="preserve">Код програмної класифікації   </t>
  </si>
  <si>
    <t>Вид коштів   0</t>
  </si>
  <si>
    <t>Дата виписки органу Державного казначейства</t>
  </si>
  <si>
    <t>Видатки за кодами економічної класифікації</t>
  </si>
  <si>
    <t>Разом:</t>
  </si>
  <si>
    <t>з поч.року</t>
  </si>
  <si>
    <t>з.пл.</t>
  </si>
  <si>
    <t>з.пл.кредит</t>
  </si>
  <si>
    <t>связь</t>
  </si>
  <si>
    <t>свет</t>
  </si>
  <si>
    <t>питание</t>
  </si>
  <si>
    <t>пуос</t>
  </si>
  <si>
    <t>протипож.навчан.</t>
  </si>
  <si>
    <t>суслов</t>
  </si>
  <si>
    <t>одесакнига</t>
  </si>
  <si>
    <t>НУШ</t>
  </si>
  <si>
    <t>за м-ц</t>
  </si>
  <si>
    <t>ВСЬОГОс нач года</t>
  </si>
  <si>
    <t>34211328</t>
  </si>
  <si>
    <t>угля/брик</t>
  </si>
  <si>
    <t>стр.мат</t>
  </si>
  <si>
    <t>канц.тов</t>
  </si>
  <si>
    <t>стул</t>
  </si>
  <si>
    <t>навчан.учит</t>
  </si>
  <si>
    <t>екологія</t>
  </si>
  <si>
    <t>січень  2023  РОКУ</t>
  </si>
  <si>
    <t>охорона</t>
  </si>
  <si>
    <t>лютий   2023  РОКУ</t>
  </si>
  <si>
    <t>охорон</t>
  </si>
  <si>
    <t>березень  2023  РОКУ</t>
  </si>
  <si>
    <t>квітень  2023  РОКУ</t>
  </si>
  <si>
    <t>травень  2023  РОКУ</t>
  </si>
  <si>
    <t>охрана</t>
  </si>
  <si>
    <t>відрядження</t>
  </si>
  <si>
    <t>бумага</t>
  </si>
  <si>
    <t>червень  2023  РОКУ</t>
  </si>
  <si>
    <t>липень  2023  РОКУ</t>
  </si>
  <si>
    <t>вікна</t>
  </si>
  <si>
    <t>медогляд</t>
  </si>
  <si>
    <t>серпень  2023  РОКУ</t>
  </si>
  <si>
    <t>ліцензія</t>
  </si>
  <si>
    <t>вересень  2023  РОКУ</t>
  </si>
  <si>
    <t>жовтень  2023  РОКУ</t>
  </si>
  <si>
    <t>ноутбуки</t>
  </si>
  <si>
    <t>гум.доп</t>
  </si>
  <si>
    <t>книги</t>
  </si>
  <si>
    <t>диз.пал</t>
  </si>
  <si>
    <t>листопад  2023  РОКУ</t>
  </si>
  <si>
    <t xml:space="preserve">Трудівський ЗЗСО </t>
  </si>
  <si>
    <t>змін до стат</t>
  </si>
  <si>
    <t>курси</t>
  </si>
  <si>
    <t>змагання</t>
  </si>
  <si>
    <t>світло</t>
  </si>
  <si>
    <t>харчування</t>
  </si>
  <si>
    <t>лампочки</t>
  </si>
  <si>
    <t>макулатура</t>
  </si>
  <si>
    <t>грудень  2023  РОКУ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</si>
</sst>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2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9"/>
      <name val="Arial Cyr"/>
      <family val="2"/>
      <charset val="204"/>
    </font>
    <font>
      <sz val="8"/>
      <name val="Arial Cyr"/>
      <family val="2"/>
      <charset val="204"/>
    </font>
    <font>
      <b/>
      <i/>
      <sz val="11"/>
      <name val="Arial Cyr"/>
      <family val="2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b/>
      <i/>
      <sz val="10"/>
      <color indexed="12"/>
      <name val="Arial Cyr"/>
      <charset val="204"/>
    </font>
    <font>
      <sz val="11"/>
      <name val="Arial Cyr"/>
      <charset val="204"/>
    </font>
    <font>
      <b/>
      <i/>
      <sz val="11"/>
      <color indexed="12"/>
      <name val="Arial Cyr"/>
      <charset val="204"/>
    </font>
    <font>
      <b/>
      <sz val="12"/>
      <color indexed="12"/>
      <name val="Arial Cyr"/>
      <family val="2"/>
      <charset val="204"/>
    </font>
    <font>
      <b/>
      <sz val="9"/>
      <color indexed="12"/>
      <name val="Arial Cyr"/>
      <family val="2"/>
      <charset val="204"/>
    </font>
    <font>
      <b/>
      <sz val="11"/>
      <color indexed="16"/>
      <name val="Arial Cyr"/>
      <charset val="204"/>
    </font>
    <font>
      <b/>
      <sz val="11"/>
      <color indexed="18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6"/>
    <xf numFmtId="0" fontId="4" fillId="0" borderId="0" xfId="6" applyFont="1"/>
    <xf numFmtId="49" fontId="3" fillId="0" borderId="0" xfId="6" applyNumberFormat="1" applyFont="1" applyAlignment="1" applyProtection="1">
      <alignment horizontal="left"/>
      <protection locked="0"/>
    </xf>
    <xf numFmtId="49" fontId="3" fillId="0" borderId="0" xfId="6" applyNumberFormat="1" applyFont="1" applyProtection="1">
      <protection locked="0"/>
    </xf>
    <xf numFmtId="49" fontId="4" fillId="0" borderId="0" xfId="6" applyNumberFormat="1" applyFont="1"/>
    <xf numFmtId="0" fontId="4" fillId="0" borderId="0" xfId="6" applyFont="1" applyAlignment="1" applyProtection="1">
      <alignment horizontal="left"/>
      <protection locked="0"/>
    </xf>
    <xf numFmtId="0" fontId="5" fillId="0" borderId="0" xfId="6" applyFont="1" applyAlignment="1">
      <alignment horizontal="center" vertical="center"/>
    </xf>
    <xf numFmtId="0" fontId="3" fillId="0" borderId="0" xfId="6" applyFont="1"/>
    <xf numFmtId="49" fontId="4" fillId="0" borderId="0" xfId="6" applyNumberFormat="1" applyFont="1" applyAlignment="1" applyProtection="1">
      <alignment horizontal="left"/>
      <protection locked="0"/>
    </xf>
    <xf numFmtId="0" fontId="5" fillId="0" borderId="0" xfId="6" applyFont="1" applyAlignment="1">
      <alignment horizontal="centerContinuous" vertical="center"/>
    </xf>
    <xf numFmtId="0" fontId="4" fillId="0" borderId="0" xfId="6" applyFont="1" applyBorder="1" applyAlignment="1"/>
    <xf numFmtId="0" fontId="5" fillId="0" borderId="0" xfId="6" applyFont="1" applyBorder="1" applyAlignment="1">
      <alignment horizontal="center" vertical="center"/>
    </xf>
    <xf numFmtId="0" fontId="4" fillId="0" borderId="0" xfId="6" applyFont="1" applyAlignment="1">
      <alignment horizontal="left" vertical="center"/>
    </xf>
    <xf numFmtId="0" fontId="4" fillId="0" borderId="0" xfId="6" applyFont="1" applyBorder="1" applyAlignment="1">
      <alignment horizontal="left" vertical="center"/>
    </xf>
    <xf numFmtId="0" fontId="7" fillId="0" borderId="0" xfId="6" applyFont="1" applyBorder="1" applyAlignment="1">
      <alignment horizontal="centerContinuous" vertical="center"/>
    </xf>
    <xf numFmtId="0" fontId="4" fillId="0" borderId="2" xfId="6" applyFont="1" applyBorder="1" applyAlignment="1">
      <alignment horizontal="center" vertical="center"/>
    </xf>
    <xf numFmtId="0" fontId="9" fillId="0" borderId="0" xfId="6" applyFont="1"/>
    <xf numFmtId="0" fontId="9" fillId="0" borderId="2" xfId="6" applyFont="1" applyBorder="1"/>
    <xf numFmtId="14" fontId="9" fillId="0" borderId="2" xfId="6" applyNumberFormat="1" applyFont="1" applyBorder="1" applyAlignment="1">
      <alignment horizontal="center"/>
    </xf>
    <xf numFmtId="0" fontId="9" fillId="0" borderId="3" xfId="6" applyFont="1" applyBorder="1"/>
    <xf numFmtId="14" fontId="10" fillId="0" borderId="2" xfId="6" applyNumberFormat="1" applyFont="1" applyBorder="1" applyAlignment="1">
      <alignment horizontal="center"/>
    </xf>
    <xf numFmtId="2" fontId="10" fillId="0" borderId="2" xfId="6" applyNumberFormat="1" applyFont="1" applyBorder="1"/>
    <xf numFmtId="0" fontId="10" fillId="0" borderId="2" xfId="6" applyFont="1" applyBorder="1"/>
    <xf numFmtId="2" fontId="11" fillId="0" borderId="3" xfId="6" applyNumberFormat="1" applyFont="1" applyBorder="1"/>
    <xf numFmtId="2" fontId="10" fillId="0" borderId="4" xfId="6" applyNumberFormat="1" applyFont="1" applyBorder="1"/>
    <xf numFmtId="0" fontId="6" fillId="0" borderId="4" xfId="6" applyFont="1" applyBorder="1" applyAlignment="1">
      <alignment horizontal="center" vertical="center"/>
    </xf>
    <xf numFmtId="49" fontId="16" fillId="0" borderId="8" xfId="6" applyNumberFormat="1" applyFont="1" applyBorder="1" applyProtection="1">
      <protection locked="0"/>
    </xf>
    <xf numFmtId="0" fontId="15" fillId="0" borderId="9" xfId="6" applyFont="1" applyBorder="1" applyAlignment="1">
      <alignment horizontal="center" vertical="center"/>
    </xf>
    <xf numFmtId="0" fontId="15" fillId="0" borderId="10" xfId="6" applyFont="1" applyBorder="1" applyAlignment="1">
      <alignment horizontal="centerContinuous" vertical="center"/>
    </xf>
    <xf numFmtId="14" fontId="12" fillId="0" borderId="6" xfId="6" applyNumberFormat="1" applyFont="1" applyBorder="1" applyAlignment="1">
      <alignment horizontal="center"/>
    </xf>
    <xf numFmtId="2" fontId="14" fillId="0" borderId="5" xfId="6" applyNumberFormat="1" applyFont="1" applyBorder="1"/>
    <xf numFmtId="0" fontId="17" fillId="0" borderId="11" xfId="6" applyFont="1" applyBorder="1" applyAlignment="1">
      <alignment horizontal="left" vertical="center"/>
    </xf>
    <xf numFmtId="2" fontId="17" fillId="0" borderId="12" xfId="6" applyNumberFormat="1" applyFont="1" applyBorder="1"/>
    <xf numFmtId="0" fontId="17" fillId="0" borderId="12" xfId="6" applyFont="1" applyBorder="1"/>
    <xf numFmtId="2" fontId="17" fillId="0" borderId="13" xfId="6" applyNumberFormat="1" applyFont="1" applyBorder="1"/>
    <xf numFmtId="14" fontId="17" fillId="0" borderId="14" xfId="6" applyNumberFormat="1" applyFont="1" applyBorder="1" applyAlignment="1">
      <alignment horizontal="center"/>
    </xf>
    <xf numFmtId="2" fontId="17" fillId="0" borderId="15" xfId="6" applyNumberFormat="1" applyFont="1" applyBorder="1"/>
    <xf numFmtId="2" fontId="17" fillId="0" borderId="16" xfId="6" applyNumberFormat="1" applyFont="1" applyBorder="1"/>
    <xf numFmtId="0" fontId="18" fillId="0" borderId="6" xfId="6" applyFont="1" applyBorder="1" applyAlignment="1">
      <alignment horizontal="left" wrapText="1"/>
    </xf>
    <xf numFmtId="2" fontId="18" fillId="0" borderId="5" xfId="6" applyNumberFormat="1" applyFont="1" applyBorder="1"/>
    <xf numFmtId="2" fontId="18" fillId="0" borderId="7" xfId="6" applyNumberFormat="1" applyFont="1" applyBorder="1"/>
    <xf numFmtId="14" fontId="11" fillId="0" borderId="2" xfId="6" applyNumberFormat="1" applyFont="1" applyBorder="1" applyAlignment="1">
      <alignment horizontal="center"/>
    </xf>
    <xf numFmtId="2" fontId="9" fillId="0" borderId="2" xfId="6" applyNumberFormat="1" applyFont="1" applyBorder="1"/>
    <xf numFmtId="10" fontId="9" fillId="0" borderId="2" xfId="6" applyNumberFormat="1" applyFont="1" applyBorder="1" applyAlignment="1">
      <alignment horizontal="center"/>
    </xf>
    <xf numFmtId="2" fontId="13" fillId="0" borderId="2" xfId="6" applyNumberFormat="1" applyFont="1" applyBorder="1"/>
    <xf numFmtId="2" fontId="9" fillId="0" borderId="0" xfId="6" applyNumberFormat="1" applyFont="1" applyBorder="1"/>
    <xf numFmtId="14" fontId="21" fillId="0" borderId="2" xfId="6" applyNumberFormat="1" applyFont="1" applyBorder="1" applyAlignment="1">
      <alignment horizontal="center"/>
    </xf>
    <xf numFmtId="0" fontId="9" fillId="0" borderId="0" xfId="6" applyFont="1" applyBorder="1"/>
    <xf numFmtId="2" fontId="0" fillId="0" borderId="0" xfId="0" applyNumberFormat="1"/>
    <xf numFmtId="49" fontId="3" fillId="0" borderId="0" xfId="6" applyNumberFormat="1" applyFont="1" applyAlignment="1">
      <alignment horizontal="left"/>
    </xf>
    <xf numFmtId="0" fontId="4" fillId="0" borderId="2" xfId="6" applyFont="1" applyBorder="1" applyAlignment="1">
      <alignment horizontal="center" vertical="center" wrapText="1"/>
    </xf>
    <xf numFmtId="49" fontId="4" fillId="0" borderId="2" xfId="6" applyNumberFormat="1" applyFont="1" applyBorder="1" applyAlignment="1">
      <alignment horizontal="center" vertical="center"/>
    </xf>
    <xf numFmtId="49" fontId="8" fillId="0" borderId="2" xfId="6" applyNumberFormat="1" applyFont="1" applyBorder="1" applyAlignment="1">
      <alignment horizontal="center" vertical="center"/>
    </xf>
    <xf numFmtId="49" fontId="2" fillId="0" borderId="17" xfId="6" applyNumberFormat="1" applyFont="1" applyBorder="1" applyAlignment="1">
      <alignment horizontal="center" vertical="center"/>
    </xf>
    <xf numFmtId="49" fontId="2" fillId="0" borderId="18" xfId="6" applyNumberFormat="1" applyFont="1" applyBorder="1" applyAlignment="1">
      <alignment horizontal="center" vertical="center"/>
    </xf>
    <xf numFmtId="0" fontId="2" fillId="0" borderId="0" xfId="6" applyFont="1" applyAlignment="1">
      <alignment horizontal="center" vertical="top"/>
    </xf>
    <xf numFmtId="49" fontId="4" fillId="0" borderId="0" xfId="6" applyNumberFormat="1" applyFont="1" applyAlignment="1" applyProtection="1">
      <alignment horizontal="left" vertical="center"/>
      <protection locked="0"/>
    </xf>
    <xf numFmtId="17" fontId="15" fillId="0" borderId="8" xfId="6" applyNumberFormat="1" applyFont="1" applyBorder="1" applyAlignment="1">
      <alignment horizontal="center"/>
    </xf>
    <xf numFmtId="17" fontId="15" fillId="0" borderId="9" xfId="6" applyNumberFormat="1" applyFont="1" applyBorder="1" applyAlignment="1">
      <alignment horizontal="center"/>
    </xf>
    <xf numFmtId="0" fontId="15" fillId="0" borderId="9" xfId="6" applyFont="1" applyBorder="1" applyAlignment="1">
      <alignment horizontal="center"/>
    </xf>
    <xf numFmtId="0" fontId="15" fillId="0" borderId="10" xfId="6" applyFont="1" applyBorder="1" applyAlignment="1">
      <alignment horizontal="center"/>
    </xf>
    <xf numFmtId="0" fontId="15" fillId="0" borderId="8" xfId="6" applyFont="1" applyBorder="1" applyAlignment="1">
      <alignment horizontal="center" vertical="center"/>
    </xf>
    <xf numFmtId="0" fontId="15" fillId="0" borderId="9" xfId="6" applyFont="1" applyBorder="1" applyAlignment="1">
      <alignment horizontal="center" vertical="center"/>
    </xf>
    <xf numFmtId="0" fontId="15" fillId="0" borderId="10" xfId="6" applyFont="1" applyBorder="1" applyAlignment="1">
      <alignment horizontal="center" vertical="center"/>
    </xf>
  </cellXfs>
  <cellStyles count="17">
    <cellStyle name="Денежный 2" xfId="3"/>
    <cellStyle name="Денежный 3" xfId="4"/>
    <cellStyle name="Денежный 4" xfId="2"/>
    <cellStyle name="Обычный" xfId="0" builtinId="0"/>
    <cellStyle name="Обычный 2" xfId="5"/>
    <cellStyle name="Обычный 3" xfId="6"/>
    <cellStyle name="Обычный 3 2" xfId="7"/>
    <cellStyle name="Обычный 3_кас. рас. август 2018 xls_file(69)" xfId="8"/>
    <cellStyle name="Обычный 4" xfId="1"/>
    <cellStyle name="Примечание 2" xfId="9"/>
    <cellStyle name="Процентный 2" xfId="11"/>
    <cellStyle name="Процентный 3" xfId="12"/>
    <cellStyle name="Процентный 4" xfId="10"/>
    <cellStyle name="Стиль 1" xfId="13"/>
    <cellStyle name="Финансовый 2" xfId="15"/>
    <cellStyle name="Финансовый 3" xfId="16"/>
    <cellStyle name="Финансовый 4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29"/>
  <sheetViews>
    <sheetView topLeftCell="A7" workbookViewId="0">
      <selection activeCell="B29" sqref="B29"/>
    </sheetView>
  </sheetViews>
  <sheetFormatPr defaultRowHeight="14.4"/>
  <cols>
    <col min="2" max="2" width="12.33203125" customWidth="1"/>
    <col min="3" max="3" width="12" customWidth="1"/>
    <col min="4" max="4" width="11" customWidth="1"/>
    <col min="6" max="7" width="10.44140625" customWidth="1"/>
    <col min="8" max="8" width="10.88671875" customWidth="1"/>
    <col min="12" max="12" width="11.44140625" customWidth="1"/>
    <col min="13" max="13" width="10.5546875" customWidth="1"/>
    <col min="14" max="14" width="13.33203125" customWidth="1"/>
  </cols>
  <sheetData>
    <row r="2" spans="1:14">
      <c r="A2" s="5"/>
      <c r="B2" s="4"/>
      <c r="C2" s="4"/>
      <c r="D2" s="4"/>
      <c r="E2" s="4"/>
      <c r="F2" s="4"/>
      <c r="G2" s="4"/>
      <c r="H2" s="4"/>
      <c r="I2" s="5"/>
      <c r="J2" s="3"/>
      <c r="K2" s="2"/>
      <c r="L2" s="2"/>
      <c r="M2" s="50"/>
      <c r="N2" s="50"/>
    </row>
    <row r="3" spans="1:14" ht="15.6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2"/>
    </row>
    <row r="4" spans="1:14" ht="16.2" thickBot="1">
      <c r="A4" s="9" t="s">
        <v>1</v>
      </c>
      <c r="B4" s="54" t="s">
        <v>22</v>
      </c>
      <c r="C4" s="55"/>
      <c r="D4" s="10"/>
      <c r="E4" s="10"/>
      <c r="F4" s="56" t="s">
        <v>2</v>
      </c>
      <c r="G4" s="56"/>
      <c r="H4" s="56"/>
      <c r="I4" s="56"/>
      <c r="J4" s="56"/>
      <c r="K4" s="56"/>
      <c r="L4" s="56"/>
      <c r="M4" s="11"/>
      <c r="N4" s="2"/>
    </row>
    <row r="5" spans="1:14" ht="16.2" thickBot="1">
      <c r="A5" s="27"/>
      <c r="B5" s="28" t="s">
        <v>3</v>
      </c>
      <c r="C5" s="29"/>
      <c r="D5" s="10"/>
      <c r="E5" s="10"/>
      <c r="F5" s="58" t="s">
        <v>29</v>
      </c>
      <c r="G5" s="59"/>
      <c r="H5" s="60"/>
      <c r="I5" s="60"/>
      <c r="J5" s="60"/>
      <c r="K5" s="60"/>
      <c r="L5" s="60"/>
      <c r="M5" s="60"/>
      <c r="N5" s="61"/>
    </row>
    <row r="6" spans="1:14" ht="15.6">
      <c r="A6" s="57" t="s">
        <v>4</v>
      </c>
      <c r="B6" s="57"/>
      <c r="C6" s="57"/>
      <c r="D6" s="57"/>
      <c r="E6" s="7"/>
      <c r="F6" s="7"/>
      <c r="G6" s="7"/>
      <c r="H6" s="7"/>
      <c r="I6" s="12"/>
      <c r="J6" s="12"/>
      <c r="K6" s="12"/>
      <c r="L6" s="12"/>
      <c r="M6" s="11"/>
      <c r="N6" s="1"/>
    </row>
    <row r="7" spans="1:14">
      <c r="A7" s="13" t="s">
        <v>5</v>
      </c>
      <c r="B7" s="14"/>
      <c r="C7" s="13"/>
      <c r="D7" s="13"/>
      <c r="E7" s="2"/>
      <c r="F7" s="2"/>
      <c r="G7" s="2"/>
      <c r="H7" s="2"/>
      <c r="I7" s="15"/>
      <c r="J7" s="15"/>
      <c r="K7" s="15"/>
      <c r="L7" s="15"/>
      <c r="M7" s="11"/>
      <c r="N7" s="1"/>
    </row>
    <row r="8" spans="1:14">
      <c r="A8" s="51" t="s">
        <v>6</v>
      </c>
      <c r="B8" s="52" t="s">
        <v>7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3" t="s">
        <v>8</v>
      </c>
    </row>
    <row r="9" spans="1:14">
      <c r="A9" s="51"/>
      <c r="B9" s="16">
        <v>2111</v>
      </c>
      <c r="C9" s="16">
        <v>2120</v>
      </c>
      <c r="D9" s="16">
        <v>2210</v>
      </c>
      <c r="E9" s="16">
        <v>2220</v>
      </c>
      <c r="F9" s="16">
        <v>2230</v>
      </c>
      <c r="G9" s="16">
        <v>3110</v>
      </c>
      <c r="H9" s="16">
        <v>2240</v>
      </c>
      <c r="I9" s="16">
        <v>2800</v>
      </c>
      <c r="J9" s="16">
        <v>2282</v>
      </c>
      <c r="K9" s="16">
        <v>2272</v>
      </c>
      <c r="L9" s="16">
        <v>2273</v>
      </c>
      <c r="M9" s="16">
        <v>2275</v>
      </c>
      <c r="N9" s="53"/>
    </row>
    <row r="10" spans="1:14" ht="15" thickBot="1">
      <c r="A10" s="26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  <c r="G10" s="26"/>
      <c r="H10" s="26">
        <v>7</v>
      </c>
      <c r="I10" s="26">
        <v>8</v>
      </c>
      <c r="J10" s="26">
        <v>11</v>
      </c>
      <c r="K10" s="26">
        <v>12</v>
      </c>
      <c r="L10" s="26">
        <v>13</v>
      </c>
      <c r="M10" s="26">
        <v>16</v>
      </c>
      <c r="N10" s="26">
        <v>18</v>
      </c>
    </row>
    <row r="11" spans="1:14" ht="42.6" thickBot="1">
      <c r="A11" s="39" t="s">
        <v>9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1">
        <f>B11+C11+D11+E11+F11+G11+H11+I11+J11+K11+L11+M11</f>
        <v>0</v>
      </c>
    </row>
    <row r="12" spans="1:14">
      <c r="A12" s="19" t="s">
        <v>10</v>
      </c>
      <c r="B12" s="18">
        <v>381962.77</v>
      </c>
      <c r="C12" s="18">
        <v>84041.41</v>
      </c>
      <c r="D12" s="18"/>
      <c r="E12" s="18"/>
      <c r="F12" s="18"/>
      <c r="G12" s="18"/>
      <c r="H12" s="43"/>
      <c r="I12" s="18"/>
      <c r="J12" s="18"/>
      <c r="K12" s="18"/>
      <c r="L12" s="18"/>
      <c r="M12" s="20"/>
      <c r="N12" s="24">
        <f>B12+C12</f>
        <v>466004.18000000005</v>
      </c>
    </row>
    <row r="13" spans="1:14">
      <c r="A13" s="19" t="s">
        <v>11</v>
      </c>
      <c r="B13" s="18"/>
      <c r="C13" s="18"/>
      <c r="D13" s="18"/>
      <c r="E13" s="18"/>
      <c r="F13" s="18"/>
      <c r="G13" s="48"/>
      <c r="H13" s="46"/>
      <c r="I13" s="18"/>
      <c r="J13" s="18"/>
      <c r="K13" s="18"/>
      <c r="L13" s="18"/>
      <c r="M13" s="20"/>
      <c r="N13" s="24">
        <v>0</v>
      </c>
    </row>
    <row r="14" spans="1:14">
      <c r="A14" s="19" t="s">
        <v>12</v>
      </c>
      <c r="B14" s="43"/>
      <c r="C14" s="18"/>
      <c r="D14" s="18"/>
      <c r="E14" s="43"/>
      <c r="F14" s="43"/>
      <c r="G14" s="46"/>
      <c r="H14" s="17"/>
      <c r="I14" s="18"/>
      <c r="J14" s="43"/>
      <c r="K14" s="43"/>
      <c r="L14" s="43"/>
      <c r="M14" s="43"/>
      <c r="N14" s="24">
        <v>0</v>
      </c>
    </row>
    <row r="15" spans="1:14">
      <c r="A15" s="19" t="s">
        <v>13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>
        <v>3844.98</v>
      </c>
      <c r="M15" s="18"/>
      <c r="N15" s="24">
        <f>L15</f>
        <v>3844.98</v>
      </c>
    </row>
    <row r="16" spans="1:14">
      <c r="A16" s="19" t="s">
        <v>14</v>
      </c>
      <c r="B16" s="43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24">
        <v>0</v>
      </c>
    </row>
    <row r="17" spans="1:14" ht="15.6">
      <c r="A17" s="47" t="s">
        <v>23</v>
      </c>
      <c r="B17" s="43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24">
        <v>0</v>
      </c>
    </row>
    <row r="18" spans="1:14">
      <c r="A18" s="19" t="s">
        <v>15</v>
      </c>
      <c r="B18" s="43"/>
      <c r="C18" s="18"/>
      <c r="D18" s="18"/>
      <c r="E18" s="18"/>
      <c r="F18" s="43"/>
      <c r="G18" s="43"/>
      <c r="H18" s="18"/>
      <c r="I18" s="18"/>
      <c r="J18" s="18"/>
      <c r="K18" s="18"/>
      <c r="L18" s="18"/>
      <c r="M18" s="18"/>
      <c r="N18" s="24">
        <v>0</v>
      </c>
    </row>
    <row r="19" spans="1:14">
      <c r="A19" s="19" t="s">
        <v>24</v>
      </c>
      <c r="B19" s="43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24">
        <v>0</v>
      </c>
    </row>
    <row r="20" spans="1:14">
      <c r="A20" s="44" t="s">
        <v>16</v>
      </c>
      <c r="B20" s="43"/>
      <c r="C20" s="18"/>
      <c r="D20" s="18"/>
      <c r="E20" s="18"/>
      <c r="F20" s="18"/>
      <c r="G20" s="18"/>
      <c r="H20" s="45"/>
      <c r="I20" s="18"/>
      <c r="J20" s="18"/>
      <c r="K20" s="18"/>
      <c r="L20" s="18"/>
      <c r="M20" s="18"/>
      <c r="N20" s="24">
        <v>0</v>
      </c>
    </row>
    <row r="21" spans="1:14">
      <c r="A21" s="19" t="s">
        <v>17</v>
      </c>
      <c r="B21" s="43"/>
      <c r="C21" s="18"/>
      <c r="D21" s="18"/>
      <c r="E21" s="18"/>
      <c r="F21" s="18"/>
      <c r="G21" s="18"/>
      <c r="H21" s="18">
        <v>400</v>
      </c>
      <c r="I21" s="18"/>
      <c r="J21" s="18"/>
      <c r="K21" s="18"/>
      <c r="L21" s="18"/>
      <c r="M21" s="18"/>
      <c r="N21" s="24">
        <f>H21</f>
        <v>400</v>
      </c>
    </row>
    <row r="22" spans="1:14">
      <c r="A22" s="19" t="s">
        <v>30</v>
      </c>
      <c r="B22" s="43"/>
      <c r="C22" s="18"/>
      <c r="D22" s="18"/>
      <c r="E22" s="18"/>
      <c r="F22" s="18"/>
      <c r="G22" s="18"/>
      <c r="H22" s="18">
        <v>600</v>
      </c>
      <c r="I22" s="18"/>
      <c r="J22" s="18"/>
      <c r="K22" s="18"/>
      <c r="L22" s="18"/>
      <c r="M22" s="18"/>
      <c r="N22" s="24">
        <v>600</v>
      </c>
    </row>
    <row r="23" spans="1:14">
      <c r="A23" s="19" t="s">
        <v>26</v>
      </c>
      <c r="B23" s="43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4">
        <v>0</v>
      </c>
    </row>
    <row r="24" spans="1:14">
      <c r="A24" s="44" t="s">
        <v>18</v>
      </c>
      <c r="B24" s="43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24">
        <v>0</v>
      </c>
    </row>
    <row r="25" spans="1:14">
      <c r="A25" s="42" t="s">
        <v>19</v>
      </c>
      <c r="B25" s="43"/>
      <c r="C25" s="18"/>
      <c r="D25" s="25"/>
      <c r="E25" s="18"/>
      <c r="F25" s="18"/>
      <c r="G25" s="18"/>
      <c r="H25" s="18"/>
      <c r="I25" s="18"/>
      <c r="J25" s="18"/>
      <c r="K25" s="18"/>
      <c r="L25" s="18"/>
      <c r="M25" s="18"/>
      <c r="N25" s="24">
        <v>0</v>
      </c>
    </row>
    <row r="26" spans="1:14" ht="15" thickBot="1">
      <c r="A26" s="21" t="s">
        <v>25</v>
      </c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>
        <v>0</v>
      </c>
    </row>
    <row r="27" spans="1:14" ht="15" thickBot="1">
      <c r="A27" s="30" t="s">
        <v>20</v>
      </c>
      <c r="B27" s="31">
        <f>SUM(B12:B26)</f>
        <v>381962.77</v>
      </c>
      <c r="C27" s="31">
        <f>SUM(C12:C26)</f>
        <v>84041.41</v>
      </c>
      <c r="D27" s="31">
        <f>SUM(D12:D26)</f>
        <v>0</v>
      </c>
      <c r="E27" s="31">
        <v>0</v>
      </c>
      <c r="F27" s="31">
        <f>SUM(F12:F26)</f>
        <v>0</v>
      </c>
      <c r="G27" s="31">
        <v>0</v>
      </c>
      <c r="H27" s="31">
        <f>SUM(H12:H26)</f>
        <v>1000</v>
      </c>
      <c r="I27" s="31">
        <v>0</v>
      </c>
      <c r="J27" s="31">
        <v>0</v>
      </c>
      <c r="K27" s="31">
        <v>0</v>
      </c>
      <c r="L27" s="31">
        <f>SUM(L12:L26)</f>
        <v>3844.98</v>
      </c>
      <c r="M27" s="31">
        <v>0</v>
      </c>
      <c r="N27" s="31">
        <f>SUM(N12:N26)</f>
        <v>470849.16000000003</v>
      </c>
    </row>
    <row r="28" spans="1:14">
      <c r="A28" s="32" t="s">
        <v>21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</row>
    <row r="29" spans="1:14" ht="15" thickBot="1">
      <c r="A29" s="36"/>
      <c r="B29" s="37">
        <f>B11+B27</f>
        <v>381962.77</v>
      </c>
      <c r="C29" s="37">
        <f t="shared" ref="C29:N29" si="0">C27</f>
        <v>84041.41</v>
      </c>
      <c r="D29" s="37">
        <f t="shared" si="0"/>
        <v>0</v>
      </c>
      <c r="E29" s="37">
        <f t="shared" si="0"/>
        <v>0</v>
      </c>
      <c r="F29" s="37">
        <f t="shared" si="0"/>
        <v>0</v>
      </c>
      <c r="G29" s="37">
        <f t="shared" si="0"/>
        <v>0</v>
      </c>
      <c r="H29" s="37">
        <f t="shared" si="0"/>
        <v>1000</v>
      </c>
      <c r="I29" s="37">
        <f t="shared" si="0"/>
        <v>0</v>
      </c>
      <c r="J29" s="37">
        <f t="shared" si="0"/>
        <v>0</v>
      </c>
      <c r="K29" s="37">
        <f t="shared" si="0"/>
        <v>0</v>
      </c>
      <c r="L29" s="37">
        <f t="shared" si="0"/>
        <v>3844.98</v>
      </c>
      <c r="M29" s="37">
        <f t="shared" si="0"/>
        <v>0</v>
      </c>
      <c r="N29" s="38">
        <f t="shared" si="0"/>
        <v>470849.16000000003</v>
      </c>
    </row>
  </sheetData>
  <mergeCells count="8">
    <mergeCell ref="M2:N2"/>
    <mergeCell ref="A8:A9"/>
    <mergeCell ref="B8:M8"/>
    <mergeCell ref="N8:N9"/>
    <mergeCell ref="B4:C4"/>
    <mergeCell ref="F4:L4"/>
    <mergeCell ref="A6:D6"/>
    <mergeCell ref="F5:N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7"/>
  <sheetViews>
    <sheetView workbookViewId="0">
      <selection activeCell="D14" sqref="D14"/>
    </sheetView>
  </sheetViews>
  <sheetFormatPr defaultRowHeight="14.4"/>
  <cols>
    <col min="1" max="1" width="13.109375" customWidth="1"/>
    <col min="2" max="2" width="11.5546875" customWidth="1"/>
    <col min="3" max="3" width="11.21875" customWidth="1"/>
    <col min="4" max="4" width="12" customWidth="1"/>
    <col min="6" max="6" width="10.77734375" customWidth="1"/>
    <col min="7" max="7" width="9.33203125" bestFit="1" customWidth="1"/>
    <col min="8" max="8" width="12.21875" customWidth="1"/>
    <col min="13" max="13" width="11.88671875" customWidth="1"/>
    <col min="14" max="14" width="10.33203125" customWidth="1"/>
    <col min="15" max="15" width="12.6640625" customWidth="1"/>
  </cols>
  <sheetData>
    <row r="1" spans="1:15" ht="15.6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2"/>
    </row>
    <row r="2" spans="1:15" ht="16.2" thickBot="1">
      <c r="A2" s="9" t="s">
        <v>1</v>
      </c>
      <c r="B2" s="54" t="s">
        <v>22</v>
      </c>
      <c r="C2" s="55"/>
      <c r="D2" s="10"/>
      <c r="E2" s="10"/>
      <c r="F2" s="56" t="s">
        <v>2</v>
      </c>
      <c r="G2" s="56"/>
      <c r="H2" s="56"/>
      <c r="I2" s="56"/>
      <c r="J2" s="56"/>
      <c r="K2" s="56"/>
      <c r="L2" s="56"/>
      <c r="M2" s="56"/>
      <c r="N2" s="11"/>
      <c r="O2" s="2"/>
    </row>
    <row r="3" spans="1:15" ht="16.2" thickBot="1">
      <c r="A3" s="27"/>
      <c r="B3" s="28" t="s">
        <v>3</v>
      </c>
      <c r="C3" s="29"/>
      <c r="D3" s="10"/>
      <c r="E3" s="10"/>
      <c r="F3" s="58" t="s">
        <v>46</v>
      </c>
      <c r="G3" s="59"/>
      <c r="H3" s="60"/>
      <c r="I3" s="60"/>
      <c r="J3" s="60"/>
      <c r="K3" s="60"/>
      <c r="L3" s="60"/>
      <c r="M3" s="60"/>
      <c r="N3" s="60"/>
      <c r="O3" s="61"/>
    </row>
    <row r="4" spans="1:15" ht="15.6">
      <c r="A4" s="57" t="s">
        <v>4</v>
      </c>
      <c r="B4" s="57"/>
      <c r="C4" s="57"/>
      <c r="D4" s="57"/>
      <c r="E4" s="7"/>
      <c r="F4" s="7"/>
      <c r="G4" s="7"/>
      <c r="H4" s="7"/>
      <c r="I4" s="12"/>
      <c r="J4" s="12"/>
      <c r="K4" s="12"/>
      <c r="L4" s="12"/>
      <c r="M4" s="12"/>
      <c r="N4" s="11"/>
      <c r="O4" s="1"/>
    </row>
    <row r="5" spans="1:15">
      <c r="A5" s="13" t="s">
        <v>5</v>
      </c>
      <c r="B5" s="14"/>
      <c r="C5" s="13"/>
      <c r="D5" s="13"/>
      <c r="E5" s="2"/>
      <c r="F5" s="2"/>
      <c r="G5" s="2"/>
      <c r="H5" s="2"/>
      <c r="I5" s="15"/>
      <c r="J5" s="15"/>
      <c r="K5" s="15"/>
      <c r="L5" s="15"/>
      <c r="M5" s="15"/>
      <c r="N5" s="11"/>
      <c r="O5" s="1"/>
    </row>
    <row r="6" spans="1:15">
      <c r="A6" s="51" t="s">
        <v>6</v>
      </c>
      <c r="B6" s="52" t="s">
        <v>7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3" t="s">
        <v>8</v>
      </c>
    </row>
    <row r="7" spans="1:15">
      <c r="A7" s="51"/>
      <c r="B7" s="16">
        <v>2111</v>
      </c>
      <c r="C7" s="16">
        <v>2120</v>
      </c>
      <c r="D7" s="16">
        <v>2210</v>
      </c>
      <c r="E7" s="16">
        <v>2220</v>
      </c>
      <c r="F7" s="16">
        <v>2230</v>
      </c>
      <c r="G7" s="16">
        <v>3110</v>
      </c>
      <c r="H7" s="16">
        <v>2240</v>
      </c>
      <c r="I7" s="16">
        <v>2800</v>
      </c>
      <c r="J7" s="16">
        <v>2282</v>
      </c>
      <c r="K7" s="16">
        <v>2250</v>
      </c>
      <c r="L7" s="16">
        <v>2272</v>
      </c>
      <c r="M7" s="16">
        <v>2273</v>
      </c>
      <c r="N7" s="16">
        <v>2275</v>
      </c>
      <c r="O7" s="53"/>
    </row>
    <row r="8" spans="1:15" ht="15" thickBo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/>
      <c r="H8" s="26">
        <v>7</v>
      </c>
      <c r="I8" s="26">
        <v>8</v>
      </c>
      <c r="J8" s="26">
        <v>11</v>
      </c>
      <c r="K8" s="26"/>
      <c r="L8" s="26">
        <v>12</v>
      </c>
      <c r="M8" s="26">
        <v>13</v>
      </c>
      <c r="N8" s="26">
        <v>16</v>
      </c>
      <c r="O8" s="26">
        <v>18</v>
      </c>
    </row>
    <row r="9" spans="1:15" ht="15" thickBot="1">
      <c r="A9" s="39" t="s">
        <v>9</v>
      </c>
      <c r="B9" s="37">
        <v>3529556.71</v>
      </c>
      <c r="C9" s="37">
        <v>781866.96</v>
      </c>
      <c r="D9" s="37">
        <v>90135.360000000001</v>
      </c>
      <c r="E9" s="37">
        <f>травень!E27</f>
        <v>0</v>
      </c>
      <c r="F9" s="37">
        <v>62059.29</v>
      </c>
      <c r="G9" s="37">
        <v>16633.990000000002</v>
      </c>
      <c r="H9" s="37">
        <v>44560.76</v>
      </c>
      <c r="I9" s="37">
        <v>8424.42</v>
      </c>
      <c r="J9" s="37">
        <f>липень!J27</f>
        <v>0</v>
      </c>
      <c r="K9" s="37">
        <f>липень!K27</f>
        <v>1760</v>
      </c>
      <c r="L9" s="37">
        <f>липень!L27</f>
        <v>0</v>
      </c>
      <c r="M9" s="37">
        <v>107447.99</v>
      </c>
      <c r="N9" s="37">
        <f>липень!N27</f>
        <v>12000</v>
      </c>
      <c r="O9" s="38">
        <f>B9++C9+D9+E9+F9+G9+H9+I9+J9+K9+L9+M9+N9</f>
        <v>4654445.4800000004</v>
      </c>
    </row>
    <row r="10" spans="1:15">
      <c r="A10" s="19" t="s">
        <v>10</v>
      </c>
      <c r="B10" s="18">
        <v>374620.98</v>
      </c>
      <c r="C10" s="18">
        <v>80342.759999999995</v>
      </c>
      <c r="D10" s="18"/>
      <c r="E10" s="18"/>
      <c r="F10" s="18"/>
      <c r="G10" s="18"/>
      <c r="H10" s="43"/>
      <c r="I10" s="18"/>
      <c r="J10" s="18"/>
      <c r="K10" s="18"/>
      <c r="L10" s="18"/>
      <c r="M10" s="18"/>
      <c r="N10" s="20"/>
      <c r="O10" s="24">
        <f>B10+C10</f>
        <v>454963.74</v>
      </c>
    </row>
    <row r="11" spans="1:15">
      <c r="A11" s="19" t="s">
        <v>11</v>
      </c>
      <c r="B11" s="18"/>
      <c r="C11" s="18"/>
      <c r="D11" s="18"/>
      <c r="E11" s="18"/>
      <c r="F11" s="18"/>
      <c r="G11" s="48"/>
      <c r="H11" s="46"/>
      <c r="I11" s="18"/>
      <c r="J11" s="18"/>
      <c r="K11" s="18"/>
      <c r="L11" s="18"/>
      <c r="M11" s="18"/>
      <c r="N11" s="20"/>
      <c r="O11" s="24">
        <v>0</v>
      </c>
    </row>
    <row r="12" spans="1:15">
      <c r="A12" s="19" t="s">
        <v>12</v>
      </c>
      <c r="B12" s="43"/>
      <c r="C12" s="18"/>
      <c r="D12" s="18"/>
      <c r="E12" s="43"/>
      <c r="F12" s="43"/>
      <c r="G12" s="46"/>
      <c r="H12" s="17"/>
      <c r="I12" s="18"/>
      <c r="J12" s="43"/>
      <c r="K12" s="43"/>
      <c r="L12" s="43"/>
      <c r="M12" s="43"/>
      <c r="N12" s="43"/>
      <c r="O12" s="24">
        <v>0</v>
      </c>
    </row>
    <row r="13" spans="1:15">
      <c r="A13" s="19" t="s">
        <v>13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>
        <v>8451.6299999999992</v>
      </c>
      <c r="N13" s="18"/>
      <c r="O13" s="24">
        <f>M13</f>
        <v>8451.6299999999992</v>
      </c>
    </row>
    <row r="14" spans="1:15">
      <c r="A14" s="19" t="s">
        <v>14</v>
      </c>
      <c r="B14" s="43"/>
      <c r="C14" s="18"/>
      <c r="D14" s="18"/>
      <c r="E14" s="18"/>
      <c r="F14" s="18">
        <v>15898.82</v>
      </c>
      <c r="G14" s="18"/>
      <c r="H14" s="18"/>
      <c r="I14" s="18"/>
      <c r="J14" s="18"/>
      <c r="K14" s="18"/>
      <c r="L14" s="18"/>
      <c r="M14" s="18"/>
      <c r="N14" s="18"/>
      <c r="O14" s="24">
        <f>F14</f>
        <v>15898.82</v>
      </c>
    </row>
    <row r="15" spans="1:15" ht="15.6">
      <c r="A15" s="47" t="s">
        <v>23</v>
      </c>
      <c r="B15" s="43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24">
        <v>0</v>
      </c>
    </row>
    <row r="16" spans="1:15">
      <c r="A16" s="19" t="s">
        <v>15</v>
      </c>
      <c r="B16" s="43"/>
      <c r="C16" s="18"/>
      <c r="D16" s="18"/>
      <c r="E16" s="18"/>
      <c r="F16" s="43"/>
      <c r="G16" s="43"/>
      <c r="H16" s="18"/>
      <c r="I16" s="18"/>
      <c r="J16" s="18"/>
      <c r="K16" s="18"/>
      <c r="L16" s="18"/>
      <c r="M16" s="18"/>
      <c r="N16" s="18"/>
      <c r="O16" s="24">
        <f>D16+H16</f>
        <v>0</v>
      </c>
    </row>
    <row r="17" spans="1:15">
      <c r="A17" s="19" t="s">
        <v>24</v>
      </c>
      <c r="B17" s="43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24">
        <f>D17</f>
        <v>0</v>
      </c>
    </row>
    <row r="18" spans="1:15">
      <c r="A18" s="44" t="s">
        <v>16</v>
      </c>
      <c r="B18" s="43"/>
      <c r="C18" s="18"/>
      <c r="D18" s="18"/>
      <c r="E18" s="18"/>
      <c r="F18" s="18"/>
      <c r="G18" s="18"/>
      <c r="H18" s="45"/>
      <c r="I18" s="18"/>
      <c r="J18" s="18"/>
      <c r="K18" s="18"/>
      <c r="L18" s="18"/>
      <c r="M18" s="18"/>
      <c r="N18" s="18"/>
      <c r="O18" s="24">
        <v>0</v>
      </c>
    </row>
    <row r="19" spans="1:15">
      <c r="A19" s="19" t="s">
        <v>17</v>
      </c>
      <c r="B19" s="43"/>
      <c r="C19" s="18"/>
      <c r="D19" s="18"/>
      <c r="E19" s="18"/>
      <c r="F19" s="18"/>
      <c r="G19" s="18"/>
      <c r="H19" s="18">
        <v>400</v>
      </c>
      <c r="I19" s="18"/>
      <c r="J19" s="18"/>
      <c r="K19" s="18"/>
      <c r="L19" s="18"/>
      <c r="M19" s="18"/>
      <c r="N19" s="18"/>
      <c r="O19" s="24">
        <f>H19</f>
        <v>400</v>
      </c>
    </row>
    <row r="20" spans="1:15">
      <c r="A20" s="19" t="s">
        <v>30</v>
      </c>
      <c r="B20" s="43"/>
      <c r="C20" s="18"/>
      <c r="D20" s="18"/>
      <c r="E20" s="18"/>
      <c r="F20" s="18"/>
      <c r="G20" s="18"/>
      <c r="H20" s="18">
        <v>600</v>
      </c>
      <c r="I20" s="18"/>
      <c r="J20" s="18"/>
      <c r="K20" s="18"/>
      <c r="L20" s="18"/>
      <c r="M20" s="18"/>
      <c r="N20" s="18"/>
      <c r="O20" s="24">
        <f>H20</f>
        <v>600</v>
      </c>
    </row>
    <row r="21" spans="1:15">
      <c r="A21" s="19" t="s">
        <v>42</v>
      </c>
      <c r="B21" s="43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24">
        <f>H21</f>
        <v>0</v>
      </c>
    </row>
    <row r="22" spans="1:15">
      <c r="A22" s="44" t="s">
        <v>18</v>
      </c>
      <c r="B22" s="43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24">
        <v>0</v>
      </c>
    </row>
    <row r="23" spans="1:15">
      <c r="A23" s="42" t="s">
        <v>44</v>
      </c>
      <c r="B23" s="43"/>
      <c r="C23" s="18"/>
      <c r="D23" s="25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24">
        <f>I23</f>
        <v>0</v>
      </c>
    </row>
    <row r="24" spans="1:15" ht="15" thickBot="1">
      <c r="A24" s="21" t="s">
        <v>28</v>
      </c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4">
        <f>I24</f>
        <v>0</v>
      </c>
    </row>
    <row r="25" spans="1:15" ht="15" thickBot="1">
      <c r="A25" s="30" t="s">
        <v>20</v>
      </c>
      <c r="B25" s="31">
        <f>SUM(B10:B24)</f>
        <v>374620.98</v>
      </c>
      <c r="C25" s="31">
        <f>SUM(C10:C24)</f>
        <v>80342.759999999995</v>
      </c>
      <c r="D25" s="31">
        <f>SUM(D10:D24)</f>
        <v>0</v>
      </c>
      <c r="E25" s="31">
        <v>0</v>
      </c>
      <c r="F25" s="31">
        <f>SUM(F10:F24)</f>
        <v>15898.82</v>
      </c>
      <c r="G25" s="31">
        <v>0</v>
      </c>
      <c r="H25" s="31">
        <f>SUM(H10:H24)</f>
        <v>1000</v>
      </c>
      <c r="I25" s="31">
        <f>I24</f>
        <v>0</v>
      </c>
      <c r="J25" s="31">
        <v>0</v>
      </c>
      <c r="K25" s="31"/>
      <c r="L25" s="31">
        <v>0</v>
      </c>
      <c r="M25" s="31">
        <f>SUM(M10:M24)</f>
        <v>8451.6299999999992</v>
      </c>
      <c r="N25" s="31">
        <v>0</v>
      </c>
      <c r="O25" s="31">
        <f>SUM(O10:O24)</f>
        <v>480314.19</v>
      </c>
    </row>
    <row r="26" spans="1:15">
      <c r="A26" s="32" t="s">
        <v>21</v>
      </c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5"/>
    </row>
    <row r="27" spans="1:15" ht="15" thickBot="1">
      <c r="A27" s="36"/>
      <c r="B27" s="37">
        <f>B9+B25</f>
        <v>3904177.69</v>
      </c>
      <c r="C27" s="37">
        <f>C9+C25</f>
        <v>862209.72</v>
      </c>
      <c r="D27" s="37">
        <f>D9+D25</f>
        <v>90135.360000000001</v>
      </c>
      <c r="E27" s="37">
        <f>E25</f>
        <v>0</v>
      </c>
      <c r="F27" s="37">
        <f>F9+F25</f>
        <v>77958.11</v>
      </c>
      <c r="G27" s="37">
        <v>16633.990000000002</v>
      </c>
      <c r="H27" s="37">
        <f>H9+H25</f>
        <v>45560.76</v>
      </c>
      <c r="I27" s="37">
        <f>I9+I24</f>
        <v>8424.42</v>
      </c>
      <c r="J27" s="37">
        <f>J25</f>
        <v>0</v>
      </c>
      <c r="K27" s="37">
        <v>1760</v>
      </c>
      <c r="L27" s="37">
        <f>L25</f>
        <v>0</v>
      </c>
      <c r="M27" s="37">
        <f>M9+M25</f>
        <v>115899.62000000001</v>
      </c>
      <c r="N27" s="37">
        <v>12000</v>
      </c>
      <c r="O27" s="38">
        <f>O9+O25</f>
        <v>5134759.6700000009</v>
      </c>
    </row>
  </sheetData>
  <mergeCells count="7">
    <mergeCell ref="B2:C2"/>
    <mergeCell ref="F2:M2"/>
    <mergeCell ref="F3:O3"/>
    <mergeCell ref="A4:D4"/>
    <mergeCell ref="A6:A7"/>
    <mergeCell ref="B6:N6"/>
    <mergeCell ref="O6:O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7"/>
  <sheetViews>
    <sheetView workbookViewId="0">
      <selection activeCell="D12" sqref="D12"/>
    </sheetView>
  </sheetViews>
  <sheetFormatPr defaultRowHeight="14.4"/>
  <cols>
    <col min="2" max="2" width="11.5546875" bestFit="1" customWidth="1"/>
    <col min="3" max="3" width="10.44140625" bestFit="1" customWidth="1"/>
    <col min="4" max="4" width="9.33203125" bestFit="1" customWidth="1"/>
    <col min="6" max="8" width="9.33203125" bestFit="1" customWidth="1"/>
    <col min="13" max="13" width="10.44140625" bestFit="1" customWidth="1"/>
    <col min="14" max="14" width="9.33203125" bestFit="1" customWidth="1"/>
    <col min="15" max="15" width="11.5546875" bestFit="1" customWidth="1"/>
  </cols>
  <sheetData>
    <row r="1" spans="1:15" ht="15.6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2"/>
    </row>
    <row r="2" spans="1:15" ht="16.2" thickBot="1">
      <c r="A2" s="9" t="s">
        <v>1</v>
      </c>
      <c r="B2" s="54" t="s">
        <v>22</v>
      </c>
      <c r="C2" s="55"/>
      <c r="D2" s="10"/>
      <c r="E2" s="10"/>
      <c r="F2" s="56" t="s">
        <v>2</v>
      </c>
      <c r="G2" s="56"/>
      <c r="H2" s="56"/>
      <c r="I2" s="56"/>
      <c r="J2" s="56"/>
      <c r="K2" s="56"/>
      <c r="L2" s="56"/>
      <c r="M2" s="56"/>
      <c r="N2" s="11"/>
      <c r="O2" s="2"/>
    </row>
    <row r="3" spans="1:15" ht="16.2" thickBot="1">
      <c r="A3" s="27"/>
      <c r="B3" s="28" t="s">
        <v>3</v>
      </c>
      <c r="C3" s="29"/>
      <c r="D3" s="10"/>
      <c r="E3" s="10"/>
      <c r="F3" s="58" t="s">
        <v>51</v>
      </c>
      <c r="G3" s="59"/>
      <c r="H3" s="60"/>
      <c r="I3" s="60"/>
      <c r="J3" s="60"/>
      <c r="K3" s="60"/>
      <c r="L3" s="60"/>
      <c r="M3" s="60"/>
      <c r="N3" s="60"/>
      <c r="O3" s="61"/>
    </row>
    <row r="4" spans="1:15" ht="15.6">
      <c r="A4" s="57" t="s">
        <v>4</v>
      </c>
      <c r="B4" s="57"/>
      <c r="C4" s="57"/>
      <c r="D4" s="57"/>
      <c r="E4" s="7"/>
      <c r="F4" s="7"/>
      <c r="G4" s="7"/>
      <c r="H4" s="7"/>
      <c r="I4" s="12"/>
      <c r="J4" s="12"/>
      <c r="K4" s="12"/>
      <c r="L4" s="12"/>
      <c r="M4" s="12"/>
      <c r="N4" s="11"/>
      <c r="O4" s="1"/>
    </row>
    <row r="5" spans="1:15">
      <c r="A5" s="13" t="s">
        <v>5</v>
      </c>
      <c r="B5" s="14"/>
      <c r="C5" s="13"/>
      <c r="D5" s="13"/>
      <c r="E5" s="2"/>
      <c r="F5" s="2"/>
      <c r="G5" s="2"/>
      <c r="H5" s="2"/>
      <c r="I5" s="15"/>
      <c r="J5" s="15"/>
      <c r="K5" s="15"/>
      <c r="L5" s="15"/>
      <c r="M5" s="15"/>
      <c r="N5" s="11"/>
      <c r="O5" s="1"/>
    </row>
    <row r="6" spans="1:15">
      <c r="A6" s="51" t="s">
        <v>6</v>
      </c>
      <c r="B6" s="52" t="s">
        <v>7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3" t="s">
        <v>8</v>
      </c>
    </row>
    <row r="7" spans="1:15">
      <c r="A7" s="51"/>
      <c r="B7" s="16">
        <v>2111</v>
      </c>
      <c r="C7" s="16">
        <v>2120</v>
      </c>
      <c r="D7" s="16">
        <v>2210</v>
      </c>
      <c r="E7" s="16">
        <v>2220</v>
      </c>
      <c r="F7" s="16">
        <v>2230</v>
      </c>
      <c r="G7" s="16">
        <v>3110</v>
      </c>
      <c r="H7" s="16">
        <v>2240</v>
      </c>
      <c r="I7" s="16">
        <v>2800</v>
      </c>
      <c r="J7" s="16">
        <v>2282</v>
      </c>
      <c r="K7" s="16">
        <v>2250</v>
      </c>
      <c r="L7" s="16">
        <v>2272</v>
      </c>
      <c r="M7" s="16">
        <v>2273</v>
      </c>
      <c r="N7" s="16">
        <v>2275</v>
      </c>
      <c r="O7" s="53"/>
    </row>
    <row r="8" spans="1:15" ht="15" thickBo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/>
      <c r="H8" s="26">
        <v>7</v>
      </c>
      <c r="I8" s="26">
        <v>8</v>
      </c>
      <c r="J8" s="26">
        <v>11</v>
      </c>
      <c r="K8" s="26"/>
      <c r="L8" s="26">
        <v>12</v>
      </c>
      <c r="M8" s="26">
        <v>13</v>
      </c>
      <c r="N8" s="26">
        <v>16</v>
      </c>
      <c r="O8" s="26">
        <v>18</v>
      </c>
    </row>
    <row r="9" spans="1:15" ht="42.6" thickBot="1">
      <c r="A9" s="39" t="s">
        <v>9</v>
      </c>
      <c r="B9" s="37">
        <v>3904177.69</v>
      </c>
      <c r="C9" s="37">
        <v>862209.72</v>
      </c>
      <c r="D9" s="37">
        <v>90135.360000000001</v>
      </c>
      <c r="E9" s="37">
        <f>травень!E27</f>
        <v>0</v>
      </c>
      <c r="F9" s="37">
        <v>77958.11</v>
      </c>
      <c r="G9" s="37">
        <v>16633.990000000002</v>
      </c>
      <c r="H9" s="37">
        <v>45560.76</v>
      </c>
      <c r="I9" s="37">
        <v>8424.42</v>
      </c>
      <c r="J9" s="37">
        <f>липень!J27</f>
        <v>0</v>
      </c>
      <c r="K9" s="37">
        <f>липень!K27</f>
        <v>1760</v>
      </c>
      <c r="L9" s="37">
        <f>липень!L27</f>
        <v>0</v>
      </c>
      <c r="M9" s="37">
        <v>115899.62</v>
      </c>
      <c r="N9" s="37">
        <f>липень!N27</f>
        <v>12000</v>
      </c>
      <c r="O9" s="38">
        <f>B9+C9+D9+E9+F9+G9+H9+I9+J9+K9+L9+M9+N9</f>
        <v>5134759.6700000009</v>
      </c>
    </row>
    <row r="10" spans="1:15">
      <c r="A10" s="19" t="s">
        <v>10</v>
      </c>
      <c r="B10" s="18">
        <v>388089.3</v>
      </c>
      <c r="C10" s="18">
        <v>82431.13</v>
      </c>
      <c r="D10" s="18"/>
      <c r="E10" s="18"/>
      <c r="F10" s="18"/>
      <c r="G10" s="18"/>
      <c r="H10" s="43"/>
      <c r="I10" s="18"/>
      <c r="J10" s="18"/>
      <c r="K10" s="18"/>
      <c r="L10" s="18"/>
      <c r="M10" s="18"/>
      <c r="N10" s="20"/>
      <c r="O10" s="24">
        <f>B10+C10</f>
        <v>470520.43</v>
      </c>
    </row>
    <row r="11" spans="1:15">
      <c r="A11" s="19" t="s">
        <v>11</v>
      </c>
      <c r="B11" s="18"/>
      <c r="C11" s="18"/>
      <c r="D11" s="18"/>
      <c r="E11" s="18"/>
      <c r="F11" s="18"/>
      <c r="G11" s="48"/>
      <c r="H11" s="46"/>
      <c r="I11" s="18"/>
      <c r="J11" s="18"/>
      <c r="K11" s="18"/>
      <c r="L11" s="18"/>
      <c r="M11" s="18"/>
      <c r="N11" s="20">
        <v>4462.5</v>
      </c>
      <c r="O11" s="24">
        <v>4462.5</v>
      </c>
    </row>
    <row r="12" spans="1:15">
      <c r="A12" s="19" t="s">
        <v>50</v>
      </c>
      <c r="B12" s="43"/>
      <c r="C12" s="18"/>
      <c r="D12" s="18"/>
      <c r="E12" s="43"/>
      <c r="F12" s="43"/>
      <c r="G12" s="46"/>
      <c r="H12" s="17"/>
      <c r="I12" s="18"/>
      <c r="J12" s="43"/>
      <c r="K12" s="43"/>
      <c r="L12" s="43"/>
      <c r="M12" s="43"/>
      <c r="N12" s="43"/>
      <c r="O12" s="24">
        <v>0</v>
      </c>
    </row>
    <row r="13" spans="1:15">
      <c r="A13" s="19" t="s">
        <v>13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>
        <v>11718.8</v>
      </c>
      <c r="N13" s="18"/>
      <c r="O13" s="24">
        <f>M13</f>
        <v>11718.8</v>
      </c>
    </row>
    <row r="14" spans="1:15">
      <c r="A14" s="19" t="s">
        <v>14</v>
      </c>
      <c r="B14" s="43"/>
      <c r="C14" s="18"/>
      <c r="D14" s="18"/>
      <c r="E14" s="18"/>
      <c r="F14" s="18">
        <v>6855.05</v>
      </c>
      <c r="G14" s="18"/>
      <c r="H14" s="18"/>
      <c r="I14" s="18"/>
      <c r="J14" s="18"/>
      <c r="K14" s="18"/>
      <c r="L14" s="18"/>
      <c r="M14" s="18"/>
      <c r="N14" s="18"/>
      <c r="O14" s="24">
        <f>F14</f>
        <v>6855.05</v>
      </c>
    </row>
    <row r="15" spans="1:15" ht="15.6">
      <c r="A15" s="47" t="s">
        <v>23</v>
      </c>
      <c r="B15" s="43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24">
        <v>0</v>
      </c>
    </row>
    <row r="16" spans="1:15">
      <c r="A16" s="19" t="s">
        <v>15</v>
      </c>
      <c r="B16" s="43"/>
      <c r="C16" s="18"/>
      <c r="D16" s="18">
        <v>144</v>
      </c>
      <c r="E16" s="18"/>
      <c r="F16" s="43"/>
      <c r="G16" s="43"/>
      <c r="H16" s="18">
        <v>856</v>
      </c>
      <c r="I16" s="18"/>
      <c r="J16" s="18"/>
      <c r="K16" s="18"/>
      <c r="L16" s="18"/>
      <c r="M16" s="18"/>
      <c r="N16" s="18"/>
      <c r="O16" s="24">
        <f>D16+H16</f>
        <v>1000</v>
      </c>
    </row>
    <row r="17" spans="1:15">
      <c r="A17" s="19" t="s">
        <v>24</v>
      </c>
      <c r="B17" s="43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24">
        <f>D17</f>
        <v>0</v>
      </c>
    </row>
    <row r="18" spans="1:15">
      <c r="A18" s="44" t="s">
        <v>16</v>
      </c>
      <c r="B18" s="43"/>
      <c r="C18" s="18"/>
      <c r="D18" s="18"/>
      <c r="E18" s="18"/>
      <c r="F18" s="18"/>
      <c r="G18" s="18"/>
      <c r="H18" s="45"/>
      <c r="I18" s="18"/>
      <c r="J18" s="18"/>
      <c r="K18" s="18"/>
      <c r="L18" s="18"/>
      <c r="M18" s="18"/>
      <c r="N18" s="18"/>
      <c r="O18" s="24">
        <v>0</v>
      </c>
    </row>
    <row r="19" spans="1:15">
      <c r="A19" s="19" t="s">
        <v>17</v>
      </c>
      <c r="B19" s="43"/>
      <c r="C19" s="18"/>
      <c r="D19" s="18"/>
      <c r="E19" s="18"/>
      <c r="F19" s="18"/>
      <c r="G19" s="18"/>
      <c r="H19" s="18">
        <v>400</v>
      </c>
      <c r="I19" s="18"/>
      <c r="J19" s="18"/>
      <c r="K19" s="18"/>
      <c r="L19" s="18"/>
      <c r="M19" s="18"/>
      <c r="N19" s="18"/>
      <c r="O19" s="24">
        <f>H19</f>
        <v>400</v>
      </c>
    </row>
    <row r="20" spans="1:15">
      <c r="A20" s="19" t="s">
        <v>30</v>
      </c>
      <c r="B20" s="43"/>
      <c r="C20" s="18"/>
      <c r="D20" s="18"/>
      <c r="E20" s="18"/>
      <c r="F20" s="18"/>
      <c r="G20" s="18"/>
      <c r="H20" s="18">
        <v>600</v>
      </c>
      <c r="I20" s="18"/>
      <c r="J20" s="18"/>
      <c r="K20" s="18"/>
      <c r="L20" s="18"/>
      <c r="M20" s="18"/>
      <c r="N20" s="18"/>
      <c r="O20" s="24">
        <f>H20</f>
        <v>600</v>
      </c>
    </row>
    <row r="21" spans="1:15">
      <c r="A21" s="19" t="s">
        <v>42</v>
      </c>
      <c r="B21" s="43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24">
        <f>H21</f>
        <v>0</v>
      </c>
    </row>
    <row r="22" spans="1:15">
      <c r="A22" s="44" t="s">
        <v>18</v>
      </c>
      <c r="B22" s="43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24">
        <v>0</v>
      </c>
    </row>
    <row r="23" spans="1:15">
      <c r="A23" s="42" t="s">
        <v>38</v>
      </c>
      <c r="B23" s="43"/>
      <c r="C23" s="18"/>
      <c r="D23" s="25">
        <v>2000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24">
        <f>I23</f>
        <v>0</v>
      </c>
    </row>
    <row r="24" spans="1:15" ht="15" thickBot="1">
      <c r="A24" s="21" t="s">
        <v>28</v>
      </c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4">
        <f>I24</f>
        <v>0</v>
      </c>
    </row>
    <row r="25" spans="1:15" ht="15" thickBot="1">
      <c r="A25" s="30" t="s">
        <v>20</v>
      </c>
      <c r="B25" s="31">
        <f>SUM(B10:B24)</f>
        <v>388089.3</v>
      </c>
      <c r="C25" s="31">
        <f>SUM(C10:C24)</f>
        <v>82431.13</v>
      </c>
      <c r="D25" s="31">
        <f>SUM(D10:D24)</f>
        <v>2144</v>
      </c>
      <c r="E25" s="31">
        <v>0</v>
      </c>
      <c r="F25" s="31">
        <f>SUM(F10:F24)</f>
        <v>6855.05</v>
      </c>
      <c r="G25" s="31">
        <v>0</v>
      </c>
      <c r="H25" s="31">
        <f>SUM(H10:H24)</f>
        <v>1856</v>
      </c>
      <c r="I25" s="31">
        <f>I24</f>
        <v>0</v>
      </c>
      <c r="J25" s="31">
        <v>0</v>
      </c>
      <c r="K25" s="31"/>
      <c r="L25" s="31">
        <v>0</v>
      </c>
      <c r="M25" s="31">
        <f>SUM(M10:M24)</f>
        <v>11718.8</v>
      </c>
      <c r="N25" s="31">
        <v>4462.5</v>
      </c>
      <c r="O25" s="31">
        <f>SUM(O10:O24)</f>
        <v>495556.77999999997</v>
      </c>
    </row>
    <row r="26" spans="1:15">
      <c r="A26" s="32" t="s">
        <v>21</v>
      </c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5"/>
    </row>
    <row r="27" spans="1:15" ht="15" thickBot="1">
      <c r="A27" s="36"/>
      <c r="B27" s="37">
        <f>B9+B25</f>
        <v>4292266.99</v>
      </c>
      <c r="C27" s="37">
        <f>C9+C25</f>
        <v>944640.85</v>
      </c>
      <c r="D27" s="37">
        <f>D9+D25</f>
        <v>92279.360000000001</v>
      </c>
      <c r="E27" s="37">
        <f>E25</f>
        <v>0</v>
      </c>
      <c r="F27" s="37">
        <f>F9+F25</f>
        <v>84813.16</v>
      </c>
      <c r="G27" s="37">
        <v>16633.990000000002</v>
      </c>
      <c r="H27" s="37">
        <f>H9+H25</f>
        <v>47416.76</v>
      </c>
      <c r="I27" s="37">
        <f>I9+I24</f>
        <v>8424.42</v>
      </c>
      <c r="J27" s="37">
        <f>J25</f>
        <v>0</v>
      </c>
      <c r="K27" s="37">
        <v>1760</v>
      </c>
      <c r="L27" s="37">
        <f>L25</f>
        <v>0</v>
      </c>
      <c r="M27" s="37">
        <f>M9+M25</f>
        <v>127618.42</v>
      </c>
      <c r="N27" s="37">
        <v>16462.5</v>
      </c>
      <c r="O27" s="38">
        <f>O9+O25</f>
        <v>5630316.4500000011</v>
      </c>
    </row>
  </sheetData>
  <mergeCells count="7">
    <mergeCell ref="B2:C2"/>
    <mergeCell ref="F2:M2"/>
    <mergeCell ref="F3:O3"/>
    <mergeCell ref="A4:D4"/>
    <mergeCell ref="A6:A7"/>
    <mergeCell ref="B6:N6"/>
    <mergeCell ref="O6:O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>
      <selection activeCell="D12" sqref="D12"/>
    </sheetView>
  </sheetViews>
  <sheetFormatPr defaultRowHeight="14.4"/>
  <cols>
    <col min="1" max="1" width="20.44140625" customWidth="1"/>
    <col min="2" max="2" width="12.33203125" customWidth="1"/>
    <col min="3" max="3" width="11.6640625" customWidth="1"/>
    <col min="4" max="4" width="10.77734375" customWidth="1"/>
    <col min="6" max="6" width="11.21875" customWidth="1"/>
    <col min="7" max="7" width="10" bestFit="1" customWidth="1"/>
    <col min="8" max="8" width="9.33203125" bestFit="1" customWidth="1"/>
    <col min="13" max="13" width="10.44140625" bestFit="1" customWidth="1"/>
    <col min="14" max="14" width="9.33203125" bestFit="1" customWidth="1"/>
    <col min="15" max="15" width="11.5546875" bestFit="1" customWidth="1"/>
  </cols>
  <sheetData>
    <row r="1" spans="1:15" ht="15.6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2"/>
    </row>
    <row r="2" spans="1:15" ht="16.2" thickBot="1">
      <c r="A2" s="9" t="s">
        <v>1</v>
      </c>
      <c r="B2" s="54" t="s">
        <v>22</v>
      </c>
      <c r="C2" s="55"/>
      <c r="D2" s="10"/>
      <c r="E2" s="10"/>
      <c r="F2" s="56" t="s">
        <v>2</v>
      </c>
      <c r="G2" s="56"/>
      <c r="H2" s="56"/>
      <c r="I2" s="56"/>
      <c r="J2" s="56"/>
      <c r="K2" s="56"/>
      <c r="L2" s="56"/>
      <c r="M2" s="56"/>
      <c r="N2" s="11"/>
      <c r="O2" s="2"/>
    </row>
    <row r="3" spans="1:15" ht="16.2" thickBot="1">
      <c r="A3" s="62" t="s">
        <v>52</v>
      </c>
      <c r="B3" s="63"/>
      <c r="C3" s="64"/>
      <c r="D3" s="10"/>
      <c r="E3" s="10"/>
      <c r="F3" s="58" t="s">
        <v>60</v>
      </c>
      <c r="G3" s="59"/>
      <c r="H3" s="60"/>
      <c r="I3" s="60"/>
      <c r="J3" s="60"/>
      <c r="K3" s="60"/>
      <c r="L3" s="60"/>
      <c r="M3" s="60"/>
      <c r="N3" s="60"/>
      <c r="O3" s="61"/>
    </row>
    <row r="4" spans="1:15" ht="15.6">
      <c r="A4" s="57" t="s">
        <v>4</v>
      </c>
      <c r="B4" s="57"/>
      <c r="C4" s="57"/>
      <c r="D4" s="57"/>
      <c r="E4" s="7"/>
      <c r="F4" s="7"/>
      <c r="G4" s="7"/>
      <c r="H4" s="7"/>
      <c r="I4" s="12"/>
      <c r="J4" s="12"/>
      <c r="K4" s="12"/>
      <c r="L4" s="12"/>
      <c r="M4" s="12"/>
      <c r="N4" s="11"/>
      <c r="O4" s="1"/>
    </row>
    <row r="5" spans="1:15">
      <c r="A5" s="13" t="s">
        <v>5</v>
      </c>
      <c r="B5" s="14"/>
      <c r="C5" s="13"/>
      <c r="D5" s="13"/>
      <c r="E5" s="2"/>
      <c r="F5" s="2"/>
      <c r="G5" s="2"/>
      <c r="H5" s="2"/>
      <c r="I5" s="15"/>
      <c r="J5" s="15"/>
      <c r="K5" s="15"/>
      <c r="L5" s="15"/>
      <c r="M5" s="15"/>
      <c r="N5" s="11"/>
      <c r="O5" s="1"/>
    </row>
    <row r="6" spans="1:15">
      <c r="A6" s="51" t="s">
        <v>6</v>
      </c>
      <c r="B6" s="52" t="s">
        <v>7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3" t="s">
        <v>8</v>
      </c>
    </row>
    <row r="7" spans="1:15">
      <c r="A7" s="51"/>
      <c r="B7" s="16">
        <v>2111</v>
      </c>
      <c r="C7" s="16">
        <v>2120</v>
      </c>
      <c r="D7" s="16">
        <v>2210</v>
      </c>
      <c r="E7" s="16">
        <v>2220</v>
      </c>
      <c r="F7" s="16">
        <v>2230</v>
      </c>
      <c r="G7" s="16">
        <v>3110</v>
      </c>
      <c r="H7" s="16">
        <v>2240</v>
      </c>
      <c r="I7" s="16">
        <v>2800</v>
      </c>
      <c r="J7" s="16">
        <v>2282</v>
      </c>
      <c r="K7" s="16">
        <v>2250</v>
      </c>
      <c r="L7" s="16">
        <v>2272</v>
      </c>
      <c r="M7" s="16">
        <v>2273</v>
      </c>
      <c r="N7" s="16">
        <v>2275</v>
      </c>
      <c r="O7" s="53"/>
    </row>
    <row r="8" spans="1:15" ht="15" thickBo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/>
      <c r="H8" s="26">
        <v>7</v>
      </c>
      <c r="I8" s="26">
        <v>8</v>
      </c>
      <c r="J8" s="26">
        <v>11</v>
      </c>
      <c r="K8" s="26"/>
      <c r="L8" s="26">
        <v>12</v>
      </c>
      <c r="M8" s="26">
        <v>13</v>
      </c>
      <c r="N8" s="26">
        <v>16</v>
      </c>
      <c r="O8" s="26">
        <v>18</v>
      </c>
    </row>
    <row r="9" spans="1:15" ht="15" thickBot="1">
      <c r="A9" s="39" t="s">
        <v>9</v>
      </c>
      <c r="B9" s="37">
        <v>4292266.99</v>
      </c>
      <c r="C9" s="37">
        <v>944640.85</v>
      </c>
      <c r="D9" s="37">
        <v>92279.360000000001</v>
      </c>
      <c r="E9" s="37">
        <f>травень!E27</f>
        <v>0</v>
      </c>
      <c r="F9" s="37">
        <v>84813.16</v>
      </c>
      <c r="G9" s="37">
        <v>16633.990000000002</v>
      </c>
      <c r="H9" s="37">
        <v>47416.76</v>
      </c>
      <c r="I9" s="37">
        <v>8424.42</v>
      </c>
      <c r="J9" s="37">
        <f>липень!J27</f>
        <v>0</v>
      </c>
      <c r="K9" s="37">
        <f>липень!K27</f>
        <v>1760</v>
      </c>
      <c r="L9" s="37">
        <f>липень!L27</f>
        <v>0</v>
      </c>
      <c r="M9" s="37">
        <v>127618.42</v>
      </c>
      <c r="N9" s="37">
        <v>16462.5</v>
      </c>
      <c r="O9" s="38">
        <f>B9+C9+D9+E9+F9+G9+H9+I9+J9+K9+L9+M9+N9</f>
        <v>5632316.4500000002</v>
      </c>
    </row>
    <row r="10" spans="1:15">
      <c r="A10" s="19" t="s">
        <v>10</v>
      </c>
      <c r="B10" s="18">
        <v>550507.85</v>
      </c>
      <c r="C10" s="18">
        <v>114659.39</v>
      </c>
      <c r="D10" s="18"/>
      <c r="E10" s="18"/>
      <c r="F10" s="18"/>
      <c r="G10" s="18"/>
      <c r="H10" s="43"/>
      <c r="I10" s="18"/>
      <c r="J10" s="18"/>
      <c r="K10" s="18"/>
      <c r="L10" s="18"/>
      <c r="M10" s="18"/>
      <c r="N10" s="20"/>
      <c r="O10" s="24">
        <f>B10+C10</f>
        <v>665167.24</v>
      </c>
    </row>
    <row r="11" spans="1:15">
      <c r="A11" s="19" t="s">
        <v>11</v>
      </c>
      <c r="B11" s="18"/>
      <c r="C11" s="18"/>
      <c r="D11" s="18"/>
      <c r="E11" s="18"/>
      <c r="F11" s="18"/>
      <c r="G11" s="48"/>
      <c r="H11" s="46"/>
      <c r="I11" s="18"/>
      <c r="J11" s="18"/>
      <c r="K11" s="18"/>
      <c r="L11" s="18"/>
      <c r="M11" s="18"/>
      <c r="N11" s="20"/>
      <c r="O11" s="24">
        <v>0</v>
      </c>
    </row>
    <row r="12" spans="1:15">
      <c r="A12" s="19" t="s">
        <v>59</v>
      </c>
      <c r="B12" s="43"/>
      <c r="C12" s="18"/>
      <c r="D12" s="18">
        <v>317</v>
      </c>
      <c r="E12" s="43"/>
      <c r="F12" s="43"/>
      <c r="G12" s="46"/>
      <c r="H12" s="17"/>
      <c r="I12" s="18"/>
      <c r="J12" s="43"/>
      <c r="K12" s="43"/>
      <c r="L12" s="43"/>
      <c r="M12" s="43"/>
      <c r="N12" s="43"/>
      <c r="O12" s="24">
        <v>317</v>
      </c>
    </row>
    <row r="13" spans="1:15">
      <c r="A13" s="19" t="s">
        <v>56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>
        <v>32721.78</v>
      </c>
      <c r="N13" s="18"/>
      <c r="O13" s="24">
        <f>M13</f>
        <v>32721.78</v>
      </c>
    </row>
    <row r="14" spans="1:15">
      <c r="A14" s="19" t="s">
        <v>57</v>
      </c>
      <c r="B14" s="43"/>
      <c r="C14" s="18"/>
      <c r="D14" s="18"/>
      <c r="E14" s="18"/>
      <c r="F14" s="18">
        <v>42028.33</v>
      </c>
      <c r="G14" s="18"/>
      <c r="H14" s="18"/>
      <c r="I14" s="18"/>
      <c r="J14" s="18"/>
      <c r="K14" s="18"/>
      <c r="L14" s="18"/>
      <c r="M14" s="18"/>
      <c r="N14" s="18"/>
      <c r="O14" s="24">
        <f>F14</f>
        <v>42028.33</v>
      </c>
    </row>
    <row r="15" spans="1:15" ht="15.6">
      <c r="A15" s="47" t="s">
        <v>19</v>
      </c>
      <c r="B15" s="43"/>
      <c r="C15" s="18"/>
      <c r="D15" s="18">
        <v>16638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24">
        <v>16638</v>
      </c>
    </row>
    <row r="16" spans="1:15">
      <c r="A16" s="19" t="s">
        <v>15</v>
      </c>
      <c r="B16" s="43"/>
      <c r="C16" s="18"/>
      <c r="D16" s="18">
        <v>206.6</v>
      </c>
      <c r="E16" s="18"/>
      <c r="F16" s="43"/>
      <c r="G16" s="43"/>
      <c r="H16" s="18">
        <v>856</v>
      </c>
      <c r="I16" s="18"/>
      <c r="J16" s="18"/>
      <c r="K16" s="18"/>
      <c r="L16" s="18"/>
      <c r="M16" s="18"/>
      <c r="N16" s="18"/>
      <c r="O16" s="24">
        <f>D16+H16</f>
        <v>1062.5999999999999</v>
      </c>
    </row>
    <row r="17" spans="1:15">
      <c r="A17" s="19" t="s">
        <v>58</v>
      </c>
      <c r="B17" s="43"/>
      <c r="C17" s="18"/>
      <c r="D17" s="18">
        <v>2200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24">
        <f>D17</f>
        <v>2200</v>
      </c>
    </row>
    <row r="18" spans="1:15">
      <c r="A18" s="44" t="s">
        <v>55</v>
      </c>
      <c r="B18" s="43"/>
      <c r="C18" s="18"/>
      <c r="D18" s="18"/>
      <c r="E18" s="18"/>
      <c r="F18" s="18"/>
      <c r="G18" s="18"/>
      <c r="H18" s="45"/>
      <c r="I18" s="18"/>
      <c r="J18" s="18"/>
      <c r="K18" s="18">
        <v>420</v>
      </c>
      <c r="L18" s="18"/>
      <c r="M18" s="18"/>
      <c r="N18" s="18"/>
      <c r="O18" s="24">
        <v>420</v>
      </c>
    </row>
    <row r="19" spans="1:15">
      <c r="A19" s="19" t="s">
        <v>17</v>
      </c>
      <c r="B19" s="43"/>
      <c r="C19" s="18"/>
      <c r="D19" s="18"/>
      <c r="E19" s="18"/>
      <c r="F19" s="18"/>
      <c r="G19" s="18"/>
      <c r="H19" s="18">
        <v>400</v>
      </c>
      <c r="I19" s="18"/>
      <c r="J19" s="18"/>
      <c r="K19" s="18"/>
      <c r="L19" s="18"/>
      <c r="M19" s="18"/>
      <c r="N19" s="18"/>
      <c r="O19" s="24">
        <f>H19</f>
        <v>400</v>
      </c>
    </row>
    <row r="20" spans="1:15">
      <c r="A20" s="19" t="s">
        <v>30</v>
      </c>
      <c r="B20" s="43"/>
      <c r="C20" s="18"/>
      <c r="D20" s="18"/>
      <c r="E20" s="18"/>
      <c r="F20" s="18"/>
      <c r="G20" s="18"/>
      <c r="H20" s="18">
        <v>600</v>
      </c>
      <c r="I20" s="18"/>
      <c r="J20" s="18"/>
      <c r="K20" s="18"/>
      <c r="L20" s="18"/>
      <c r="M20" s="18"/>
      <c r="N20" s="18"/>
      <c r="O20" s="24">
        <f>H20</f>
        <v>600</v>
      </c>
    </row>
    <row r="21" spans="1:15">
      <c r="A21" s="19" t="s">
        <v>53</v>
      </c>
      <c r="B21" s="43"/>
      <c r="C21" s="18"/>
      <c r="D21" s="18"/>
      <c r="E21" s="18"/>
      <c r="F21" s="18"/>
      <c r="G21" s="18"/>
      <c r="H21" s="18"/>
      <c r="I21" s="18">
        <v>810</v>
      </c>
      <c r="J21" s="18"/>
      <c r="K21" s="18"/>
      <c r="L21" s="18"/>
      <c r="M21" s="18"/>
      <c r="N21" s="18"/>
      <c r="O21" s="24">
        <v>810</v>
      </c>
    </row>
    <row r="22" spans="1:15">
      <c r="A22" s="44" t="s">
        <v>18</v>
      </c>
      <c r="B22" s="43"/>
      <c r="C22" s="18"/>
      <c r="D22" s="18"/>
      <c r="E22" s="18"/>
      <c r="F22" s="18"/>
      <c r="G22" s="18">
        <v>11466.44</v>
      </c>
      <c r="H22" s="18"/>
      <c r="I22" s="18"/>
      <c r="J22" s="18"/>
      <c r="K22" s="18"/>
      <c r="L22" s="18"/>
      <c r="M22" s="18"/>
      <c r="N22" s="18"/>
      <c r="O22" s="24">
        <v>11466.44</v>
      </c>
    </row>
    <row r="23" spans="1:15">
      <c r="A23" s="42" t="s">
        <v>38</v>
      </c>
      <c r="B23" s="43"/>
      <c r="C23" s="18"/>
      <c r="D23" s="25">
        <v>2009.4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24">
        <v>2009.4</v>
      </c>
    </row>
    <row r="24" spans="1:15" ht="15" thickBot="1">
      <c r="A24" s="21" t="s">
        <v>54</v>
      </c>
      <c r="B24" s="22"/>
      <c r="C24" s="23"/>
      <c r="D24" s="23"/>
      <c r="E24" s="23"/>
      <c r="F24" s="23"/>
      <c r="G24" s="23"/>
      <c r="H24" s="23"/>
      <c r="I24" s="23"/>
      <c r="J24" s="23">
        <v>851.26</v>
      </c>
      <c r="K24" s="23"/>
      <c r="L24" s="23"/>
      <c r="M24" s="23"/>
      <c r="N24" s="23"/>
      <c r="O24" s="24">
        <v>851.26</v>
      </c>
    </row>
    <row r="25" spans="1:15" ht="15" thickBot="1">
      <c r="A25" s="30" t="s">
        <v>20</v>
      </c>
      <c r="B25" s="31">
        <f>SUM(B10:B24)</f>
        <v>550507.85</v>
      </c>
      <c r="C25" s="31">
        <f>SUM(C10:C24)</f>
        <v>114659.39</v>
      </c>
      <c r="D25" s="31">
        <f>SUM(D10:D24)</f>
        <v>21371</v>
      </c>
      <c r="E25" s="31">
        <v>0</v>
      </c>
      <c r="F25" s="31">
        <f>SUM(F10:F24)</f>
        <v>42028.33</v>
      </c>
      <c r="G25" s="31">
        <f>G22</f>
        <v>11466.44</v>
      </c>
      <c r="H25" s="31">
        <f>SUM(H10:H24)</f>
        <v>1856</v>
      </c>
      <c r="I25" s="31">
        <f>I21</f>
        <v>810</v>
      </c>
      <c r="J25" s="31">
        <f>J24</f>
        <v>851.26</v>
      </c>
      <c r="K25" s="31">
        <f>K18</f>
        <v>420</v>
      </c>
      <c r="L25" s="31">
        <v>0</v>
      </c>
      <c r="M25" s="31">
        <f>SUM(M10:M24)</f>
        <v>32721.78</v>
      </c>
      <c r="N25" s="31">
        <v>0</v>
      </c>
      <c r="O25" s="31">
        <f>SUM(O10:O24)</f>
        <v>776692.04999999993</v>
      </c>
    </row>
    <row r="26" spans="1:15">
      <c r="A26" s="32" t="s">
        <v>21</v>
      </c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5"/>
    </row>
    <row r="27" spans="1:15" ht="15" thickBot="1">
      <c r="A27" s="36"/>
      <c r="B27" s="37">
        <f>B9+B25</f>
        <v>4842774.84</v>
      </c>
      <c r="C27" s="37">
        <f>C9+C25</f>
        <v>1059300.24</v>
      </c>
      <c r="D27" s="37">
        <f>D9+D25</f>
        <v>113650.36</v>
      </c>
      <c r="E27" s="37">
        <f>E25</f>
        <v>0</v>
      </c>
      <c r="F27" s="37">
        <f>F9+F25</f>
        <v>126841.49</v>
      </c>
      <c r="G27" s="37">
        <v>28100.43</v>
      </c>
      <c r="H27" s="37">
        <f>H9+H25</f>
        <v>49272.76</v>
      </c>
      <c r="I27" s="37">
        <v>9234.42</v>
      </c>
      <c r="J27" s="37">
        <f>J25</f>
        <v>851.26</v>
      </c>
      <c r="K27" s="37">
        <v>2180</v>
      </c>
      <c r="L27" s="37">
        <f>L25</f>
        <v>0</v>
      </c>
      <c r="M27" s="37">
        <f>M9+M25</f>
        <v>160340.20000000001</v>
      </c>
      <c r="N27" s="37">
        <f>N9+N25</f>
        <v>16462.5</v>
      </c>
      <c r="O27" s="38">
        <f>O9+O25</f>
        <v>6409008.5</v>
      </c>
    </row>
  </sheetData>
  <mergeCells count="8">
    <mergeCell ref="B2:C2"/>
    <mergeCell ref="F2:M2"/>
    <mergeCell ref="F3:O3"/>
    <mergeCell ref="A4:D4"/>
    <mergeCell ref="A6:A7"/>
    <mergeCell ref="B6:N6"/>
    <mergeCell ref="O6:O7"/>
    <mergeCell ref="A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9"/>
  <sheetViews>
    <sheetView topLeftCell="A7" workbookViewId="0">
      <selection activeCell="H30" sqref="H30"/>
    </sheetView>
  </sheetViews>
  <sheetFormatPr defaultRowHeight="14.4"/>
  <cols>
    <col min="2" max="2" width="12.33203125" customWidth="1"/>
    <col min="3" max="3" width="11.5546875" customWidth="1"/>
    <col min="6" max="6" width="11" customWidth="1"/>
    <col min="12" max="12" width="11" customWidth="1"/>
    <col min="14" max="14" width="12.33203125" customWidth="1"/>
  </cols>
  <sheetData>
    <row r="2" spans="1:15">
      <c r="A2" s="5"/>
      <c r="B2" s="4"/>
      <c r="C2" s="4"/>
      <c r="D2" s="4"/>
      <c r="E2" s="4"/>
      <c r="F2" s="4"/>
      <c r="G2" s="4"/>
      <c r="H2" s="4"/>
      <c r="I2" s="5"/>
      <c r="J2" s="3"/>
      <c r="K2" s="2"/>
      <c r="L2" s="2"/>
      <c r="M2" s="50"/>
      <c r="N2" s="50"/>
    </row>
    <row r="3" spans="1:15" ht="15.6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2"/>
    </row>
    <row r="4" spans="1:15" ht="16.2" thickBot="1">
      <c r="A4" s="9" t="s">
        <v>1</v>
      </c>
      <c r="B4" s="54" t="s">
        <v>22</v>
      </c>
      <c r="C4" s="55"/>
      <c r="D4" s="10"/>
      <c r="E4" s="10"/>
      <c r="F4" s="56" t="s">
        <v>2</v>
      </c>
      <c r="G4" s="56"/>
      <c r="H4" s="56"/>
      <c r="I4" s="56"/>
      <c r="J4" s="56"/>
      <c r="K4" s="56"/>
      <c r="L4" s="56"/>
      <c r="M4" s="11"/>
      <c r="N4" s="2"/>
    </row>
    <row r="5" spans="1:15" ht="16.2" thickBot="1">
      <c r="A5" s="27"/>
      <c r="B5" s="28" t="s">
        <v>3</v>
      </c>
      <c r="C5" s="29"/>
      <c r="D5" s="10"/>
      <c r="E5" s="10"/>
      <c r="F5" s="58" t="s">
        <v>31</v>
      </c>
      <c r="G5" s="59"/>
      <c r="H5" s="60"/>
      <c r="I5" s="60"/>
      <c r="J5" s="60"/>
      <c r="K5" s="60"/>
      <c r="L5" s="60"/>
      <c r="M5" s="60"/>
      <c r="N5" s="61"/>
    </row>
    <row r="6" spans="1:15" ht="15.6">
      <c r="A6" s="57" t="s">
        <v>4</v>
      </c>
      <c r="B6" s="57"/>
      <c r="C6" s="57"/>
      <c r="D6" s="57"/>
      <c r="E6" s="7"/>
      <c r="F6" s="7"/>
      <c r="G6" s="7"/>
      <c r="H6" s="7"/>
      <c r="I6" s="12"/>
      <c r="J6" s="12"/>
      <c r="K6" s="12"/>
      <c r="L6" s="12"/>
      <c r="M6" s="11"/>
      <c r="N6" s="1"/>
    </row>
    <row r="7" spans="1:15">
      <c r="A7" s="13" t="s">
        <v>5</v>
      </c>
      <c r="B7" s="14"/>
      <c r="C7" s="13"/>
      <c r="D7" s="13"/>
      <c r="E7" s="2"/>
      <c r="F7" s="2"/>
      <c r="G7" s="2"/>
      <c r="H7" s="2"/>
      <c r="I7" s="15"/>
      <c r="J7" s="15"/>
      <c r="K7" s="15"/>
      <c r="L7" s="15"/>
      <c r="M7" s="11"/>
      <c r="N7" s="1"/>
    </row>
    <row r="8" spans="1:15">
      <c r="A8" s="51" t="s">
        <v>6</v>
      </c>
      <c r="B8" s="52" t="s">
        <v>7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3" t="s">
        <v>8</v>
      </c>
    </row>
    <row r="9" spans="1:15">
      <c r="A9" s="51"/>
      <c r="B9" s="16">
        <v>2111</v>
      </c>
      <c r="C9" s="16">
        <v>2120</v>
      </c>
      <c r="D9" s="16">
        <v>2210</v>
      </c>
      <c r="E9" s="16">
        <v>2220</v>
      </c>
      <c r="F9" s="16">
        <v>2230</v>
      </c>
      <c r="G9" s="16">
        <v>3110</v>
      </c>
      <c r="H9" s="16">
        <v>2240</v>
      </c>
      <c r="I9" s="16">
        <v>2800</v>
      </c>
      <c r="J9" s="16">
        <v>2282</v>
      </c>
      <c r="K9" s="16">
        <v>2272</v>
      </c>
      <c r="L9" s="16">
        <v>2273</v>
      </c>
      <c r="M9" s="16">
        <v>2275</v>
      </c>
      <c r="N9" s="53"/>
    </row>
    <row r="10" spans="1:15" ht="15" thickBot="1">
      <c r="A10" s="26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  <c r="G10" s="26"/>
      <c r="H10" s="26">
        <v>7</v>
      </c>
      <c r="I10" s="26">
        <v>8</v>
      </c>
      <c r="J10" s="26">
        <v>11</v>
      </c>
      <c r="K10" s="26">
        <v>12</v>
      </c>
      <c r="L10" s="26">
        <v>13</v>
      </c>
      <c r="M10" s="26">
        <v>16</v>
      </c>
      <c r="N10" s="26">
        <v>18</v>
      </c>
    </row>
    <row r="11" spans="1:15" ht="42.6" thickBot="1">
      <c r="A11" s="39" t="s">
        <v>9</v>
      </c>
      <c r="B11" s="37">
        <v>381962.77</v>
      </c>
      <c r="C11" s="37">
        <v>84041.41</v>
      </c>
      <c r="D11" s="37"/>
      <c r="E11" s="37"/>
      <c r="F11" s="37"/>
      <c r="G11" s="37"/>
      <c r="H11" s="37">
        <v>1000</v>
      </c>
      <c r="I11" s="37"/>
      <c r="J11" s="37"/>
      <c r="K11" s="37"/>
      <c r="L11" s="37">
        <v>3844.98</v>
      </c>
      <c r="M11" s="37"/>
      <c r="N11" s="38">
        <f>SUM(B11:M11)</f>
        <v>470849.16000000003</v>
      </c>
      <c r="O11" s="49"/>
    </row>
    <row r="12" spans="1:15">
      <c r="A12" s="19" t="s">
        <v>10</v>
      </c>
      <c r="B12" s="18">
        <v>377083.83</v>
      </c>
      <c r="C12" s="18">
        <v>83882.09</v>
      </c>
      <c r="D12" s="18"/>
      <c r="E12" s="18"/>
      <c r="F12" s="18"/>
      <c r="G12" s="18"/>
      <c r="H12" s="43"/>
      <c r="I12" s="18"/>
      <c r="J12" s="18"/>
      <c r="K12" s="18"/>
      <c r="L12" s="18"/>
      <c r="M12" s="20"/>
      <c r="N12" s="24">
        <f>B12+C12</f>
        <v>460965.92000000004</v>
      </c>
    </row>
    <row r="13" spans="1:15">
      <c r="A13" s="19" t="s">
        <v>11</v>
      </c>
      <c r="B13" s="18"/>
      <c r="C13" s="18"/>
      <c r="D13" s="18"/>
      <c r="E13" s="18"/>
      <c r="F13" s="18"/>
      <c r="G13" s="48"/>
      <c r="H13" s="46"/>
      <c r="I13" s="18"/>
      <c r="J13" s="18"/>
      <c r="K13" s="18"/>
      <c r="L13" s="18"/>
      <c r="M13" s="20"/>
      <c r="N13" s="24">
        <v>0</v>
      </c>
    </row>
    <row r="14" spans="1:15">
      <c r="A14" s="19" t="s">
        <v>12</v>
      </c>
      <c r="B14" s="43"/>
      <c r="C14" s="18"/>
      <c r="D14" s="18"/>
      <c r="E14" s="43"/>
      <c r="F14" s="43"/>
      <c r="G14" s="46"/>
      <c r="H14" s="17"/>
      <c r="I14" s="18"/>
      <c r="J14" s="43"/>
      <c r="K14" s="43"/>
      <c r="L14" s="43"/>
      <c r="M14" s="43"/>
      <c r="N14" s="24">
        <v>0</v>
      </c>
    </row>
    <row r="15" spans="1:15">
      <c r="A15" s="19" t="s">
        <v>13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>
        <v>3110.01</v>
      </c>
      <c r="M15" s="18"/>
      <c r="N15" s="24">
        <f>L15</f>
        <v>3110.01</v>
      </c>
    </row>
    <row r="16" spans="1:15">
      <c r="A16" s="19" t="s">
        <v>14</v>
      </c>
      <c r="B16" s="43"/>
      <c r="C16" s="18"/>
      <c r="D16" s="18"/>
      <c r="E16" s="18"/>
      <c r="F16" s="18">
        <v>9328.77</v>
      </c>
      <c r="G16" s="18"/>
      <c r="H16" s="18"/>
      <c r="I16" s="18"/>
      <c r="J16" s="18"/>
      <c r="K16" s="18"/>
      <c r="L16" s="18"/>
      <c r="M16" s="18"/>
      <c r="N16" s="24">
        <f>F16</f>
        <v>9328.77</v>
      </c>
    </row>
    <row r="17" spans="1:14" ht="15.6">
      <c r="A17" s="47" t="s">
        <v>23</v>
      </c>
      <c r="B17" s="43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24">
        <v>0</v>
      </c>
    </row>
    <row r="18" spans="1:14">
      <c r="A18" s="19" t="s">
        <v>15</v>
      </c>
      <c r="B18" s="43"/>
      <c r="C18" s="18"/>
      <c r="D18" s="18"/>
      <c r="E18" s="18"/>
      <c r="F18" s="43"/>
      <c r="G18" s="43"/>
      <c r="H18" s="18"/>
      <c r="I18" s="18"/>
      <c r="J18" s="18"/>
      <c r="K18" s="18"/>
      <c r="L18" s="18"/>
      <c r="M18" s="18"/>
      <c r="N18" s="24">
        <v>0</v>
      </c>
    </row>
    <row r="19" spans="1:14">
      <c r="A19" s="19" t="s">
        <v>24</v>
      </c>
      <c r="B19" s="43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24">
        <v>0</v>
      </c>
    </row>
    <row r="20" spans="1:14">
      <c r="A20" s="44" t="s">
        <v>16</v>
      </c>
      <c r="B20" s="43"/>
      <c r="C20" s="18"/>
      <c r="D20" s="18"/>
      <c r="E20" s="18"/>
      <c r="F20" s="18"/>
      <c r="G20" s="18"/>
      <c r="H20" s="45"/>
      <c r="I20" s="18"/>
      <c r="J20" s="18"/>
      <c r="K20" s="18"/>
      <c r="L20" s="18"/>
      <c r="M20" s="18"/>
      <c r="N20" s="24">
        <v>0</v>
      </c>
    </row>
    <row r="21" spans="1:14">
      <c r="A21" s="19" t="s">
        <v>17</v>
      </c>
      <c r="B21" s="43"/>
      <c r="C21" s="18"/>
      <c r="D21" s="18"/>
      <c r="E21" s="18"/>
      <c r="F21" s="18"/>
      <c r="G21" s="18"/>
      <c r="H21" s="18">
        <v>400</v>
      </c>
      <c r="I21" s="18"/>
      <c r="J21" s="18"/>
      <c r="K21" s="18"/>
      <c r="L21" s="18"/>
      <c r="M21" s="18"/>
      <c r="N21" s="24">
        <f>H21</f>
        <v>400</v>
      </c>
    </row>
    <row r="22" spans="1:14">
      <c r="A22" s="19" t="s">
        <v>32</v>
      </c>
      <c r="B22" s="43"/>
      <c r="C22" s="18"/>
      <c r="D22" s="18"/>
      <c r="E22" s="18"/>
      <c r="F22" s="18"/>
      <c r="G22" s="18"/>
      <c r="H22" s="18">
        <v>600</v>
      </c>
      <c r="I22" s="18"/>
      <c r="J22" s="18"/>
      <c r="K22" s="18"/>
      <c r="L22" s="18"/>
      <c r="M22" s="18"/>
      <c r="N22" s="24">
        <v>600</v>
      </c>
    </row>
    <row r="23" spans="1:14">
      <c r="A23" s="19" t="s">
        <v>26</v>
      </c>
      <c r="B23" s="43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4">
        <v>0</v>
      </c>
    </row>
    <row r="24" spans="1:14">
      <c r="A24" s="44" t="s">
        <v>18</v>
      </c>
      <c r="B24" s="43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24">
        <v>0</v>
      </c>
    </row>
    <row r="25" spans="1:14">
      <c r="A25" s="42" t="s">
        <v>19</v>
      </c>
      <c r="B25" s="43"/>
      <c r="C25" s="18"/>
      <c r="D25" s="25"/>
      <c r="E25" s="18"/>
      <c r="F25" s="18"/>
      <c r="G25" s="18"/>
      <c r="H25" s="18"/>
      <c r="I25" s="18"/>
      <c r="J25" s="18"/>
      <c r="K25" s="18"/>
      <c r="L25" s="18"/>
      <c r="M25" s="18"/>
      <c r="N25" s="24">
        <v>0</v>
      </c>
    </row>
    <row r="26" spans="1:14" ht="15" thickBot="1">
      <c r="A26" s="21" t="s">
        <v>28</v>
      </c>
      <c r="B26" s="22"/>
      <c r="C26" s="23"/>
      <c r="D26" s="23"/>
      <c r="E26" s="23"/>
      <c r="F26" s="23"/>
      <c r="G26" s="23"/>
      <c r="H26" s="23"/>
      <c r="I26" s="23">
        <v>3790.38</v>
      </c>
      <c r="J26" s="23"/>
      <c r="K26" s="23"/>
      <c r="L26" s="23"/>
      <c r="M26" s="23"/>
      <c r="N26" s="24">
        <f>I26</f>
        <v>3790.38</v>
      </c>
    </row>
    <row r="27" spans="1:14" ht="15" thickBot="1">
      <c r="A27" s="30" t="s">
        <v>20</v>
      </c>
      <c r="B27" s="31">
        <f>SUM(B12:B26)</f>
        <v>377083.83</v>
      </c>
      <c r="C27" s="31">
        <f>SUM(C12:C26)</f>
        <v>83882.09</v>
      </c>
      <c r="D27" s="31">
        <f>SUM(D12:D26)</f>
        <v>0</v>
      </c>
      <c r="E27" s="31">
        <v>0</v>
      </c>
      <c r="F27" s="31">
        <f>SUM(F12:F26)</f>
        <v>9328.77</v>
      </c>
      <c r="G27" s="31">
        <v>0</v>
      </c>
      <c r="H27" s="31">
        <f>SUM(H12:H26)</f>
        <v>1000</v>
      </c>
      <c r="I27" s="31">
        <f>I26</f>
        <v>3790.38</v>
      </c>
      <c r="J27" s="31">
        <v>0</v>
      </c>
      <c r="K27" s="31">
        <v>0</v>
      </c>
      <c r="L27" s="31">
        <f>SUM(L12:L26)</f>
        <v>3110.01</v>
      </c>
      <c r="M27" s="31">
        <v>0</v>
      </c>
      <c r="N27" s="31">
        <f>SUM(N12:N26)</f>
        <v>478195.08000000007</v>
      </c>
    </row>
    <row r="28" spans="1:14">
      <c r="A28" s="32" t="s">
        <v>21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</row>
    <row r="29" spans="1:14" ht="15" thickBot="1">
      <c r="A29" s="36"/>
      <c r="B29" s="37">
        <f>B11+B27</f>
        <v>759046.60000000009</v>
      </c>
      <c r="C29" s="37">
        <f>C11+C27</f>
        <v>167923.5</v>
      </c>
      <c r="D29" s="37">
        <f>D27</f>
        <v>0</v>
      </c>
      <c r="E29" s="37">
        <f>E27</f>
        <v>0</v>
      </c>
      <c r="F29" s="37">
        <f>F11+F27</f>
        <v>9328.77</v>
      </c>
      <c r="G29" s="37">
        <f>G27</f>
        <v>0</v>
      </c>
      <c r="H29" s="37">
        <f>H11+H27</f>
        <v>2000</v>
      </c>
      <c r="I29" s="37">
        <f>I27</f>
        <v>3790.38</v>
      </c>
      <c r="J29" s="37">
        <f>J27</f>
        <v>0</v>
      </c>
      <c r="K29" s="37">
        <f>K27</f>
        <v>0</v>
      </c>
      <c r="L29" s="37">
        <f>L11+L27</f>
        <v>6954.99</v>
      </c>
      <c r="M29" s="37">
        <f>M27</f>
        <v>0</v>
      </c>
      <c r="N29" s="38">
        <f>N11+N27</f>
        <v>949044.24000000011</v>
      </c>
    </row>
  </sheetData>
  <mergeCells count="8">
    <mergeCell ref="A8:A9"/>
    <mergeCell ref="B8:M8"/>
    <mergeCell ref="N8:N9"/>
    <mergeCell ref="M2:N2"/>
    <mergeCell ref="B4:C4"/>
    <mergeCell ref="F4:L4"/>
    <mergeCell ref="F5:N5"/>
    <mergeCell ref="A6:D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9:N56"/>
  <sheetViews>
    <sheetView topLeftCell="A36" workbookViewId="0">
      <selection activeCell="D47" sqref="D47"/>
    </sheetView>
  </sheetViews>
  <sheetFormatPr defaultRowHeight="14.4"/>
  <cols>
    <col min="2" max="2" width="12.5546875" customWidth="1"/>
    <col min="3" max="3" width="11.77734375" customWidth="1"/>
    <col min="4" max="4" width="10.33203125" customWidth="1"/>
    <col min="6" max="6" width="10.21875" customWidth="1"/>
    <col min="12" max="12" width="11.33203125" customWidth="1"/>
    <col min="14" max="14" width="14.6640625" customWidth="1"/>
  </cols>
  <sheetData>
    <row r="29" spans="1:14">
      <c r="A29" s="5"/>
      <c r="B29" s="4"/>
      <c r="C29" s="4"/>
      <c r="D29" s="4"/>
      <c r="E29" s="4"/>
      <c r="F29" s="4"/>
      <c r="G29" s="4"/>
      <c r="H29" s="4"/>
      <c r="I29" s="5"/>
      <c r="J29" s="3"/>
      <c r="K29" s="2"/>
      <c r="L29" s="2"/>
      <c r="M29" s="50"/>
      <c r="N29" s="50"/>
    </row>
    <row r="30" spans="1:14" ht="15.6">
      <c r="A30" s="6" t="s">
        <v>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8"/>
      <c r="N30" s="2"/>
    </row>
    <row r="31" spans="1:14" ht="16.2" thickBot="1">
      <c r="A31" s="9" t="s">
        <v>1</v>
      </c>
      <c r="B31" s="54" t="s">
        <v>22</v>
      </c>
      <c r="C31" s="55"/>
      <c r="D31" s="10"/>
      <c r="E31" s="10"/>
      <c r="F31" s="56" t="s">
        <v>2</v>
      </c>
      <c r="G31" s="56"/>
      <c r="H31" s="56"/>
      <c r="I31" s="56"/>
      <c r="J31" s="56"/>
      <c r="K31" s="56"/>
      <c r="L31" s="56"/>
      <c r="M31" s="11"/>
      <c r="N31" s="2"/>
    </row>
    <row r="32" spans="1:14" ht="16.2" thickBot="1">
      <c r="A32" s="27"/>
      <c r="B32" s="28" t="s">
        <v>3</v>
      </c>
      <c r="C32" s="29"/>
      <c r="D32" s="10"/>
      <c r="E32" s="10"/>
      <c r="F32" s="58" t="s">
        <v>33</v>
      </c>
      <c r="G32" s="59"/>
      <c r="H32" s="60"/>
      <c r="I32" s="60"/>
      <c r="J32" s="60"/>
      <c r="K32" s="60"/>
      <c r="L32" s="60"/>
      <c r="M32" s="60"/>
      <c r="N32" s="61"/>
    </row>
    <row r="33" spans="1:14" ht="15.6">
      <c r="A33" s="57" t="s">
        <v>4</v>
      </c>
      <c r="B33" s="57"/>
      <c r="C33" s="57"/>
      <c r="D33" s="57"/>
      <c r="E33" s="7"/>
      <c r="F33" s="7"/>
      <c r="G33" s="7"/>
      <c r="H33" s="7"/>
      <c r="I33" s="12"/>
      <c r="J33" s="12"/>
      <c r="K33" s="12"/>
      <c r="L33" s="12"/>
      <c r="M33" s="11"/>
      <c r="N33" s="1"/>
    </row>
    <row r="34" spans="1:14">
      <c r="A34" s="13" t="s">
        <v>5</v>
      </c>
      <c r="B34" s="14"/>
      <c r="C34" s="13"/>
      <c r="D34" s="13"/>
      <c r="E34" s="2"/>
      <c r="F34" s="2"/>
      <c r="G34" s="2"/>
      <c r="H34" s="2"/>
      <c r="I34" s="15"/>
      <c r="J34" s="15"/>
      <c r="K34" s="15"/>
      <c r="L34" s="15"/>
      <c r="M34" s="11"/>
      <c r="N34" s="1"/>
    </row>
    <row r="35" spans="1:14">
      <c r="A35" s="51" t="s">
        <v>6</v>
      </c>
      <c r="B35" s="52" t="s">
        <v>7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3" t="s">
        <v>8</v>
      </c>
    </row>
    <row r="36" spans="1:14">
      <c r="A36" s="51"/>
      <c r="B36" s="16">
        <v>2111</v>
      </c>
      <c r="C36" s="16">
        <v>2120</v>
      </c>
      <c r="D36" s="16">
        <v>2210</v>
      </c>
      <c r="E36" s="16">
        <v>2220</v>
      </c>
      <c r="F36" s="16">
        <v>2230</v>
      </c>
      <c r="G36" s="16">
        <v>3110</v>
      </c>
      <c r="H36" s="16">
        <v>2240</v>
      </c>
      <c r="I36" s="16">
        <v>2800</v>
      </c>
      <c r="J36" s="16">
        <v>2282</v>
      </c>
      <c r="K36" s="16">
        <v>2272</v>
      </c>
      <c r="L36" s="16">
        <v>2273</v>
      </c>
      <c r="M36" s="16">
        <v>2275</v>
      </c>
      <c r="N36" s="53"/>
    </row>
    <row r="37" spans="1:14" ht="15" thickBot="1">
      <c r="A37" s="26">
        <v>1</v>
      </c>
      <c r="B37" s="26">
        <v>2</v>
      </c>
      <c r="C37" s="26">
        <v>3</v>
      </c>
      <c r="D37" s="26">
        <v>4</v>
      </c>
      <c r="E37" s="26">
        <v>5</v>
      </c>
      <c r="F37" s="26">
        <v>6</v>
      </c>
      <c r="G37" s="26"/>
      <c r="H37" s="26">
        <v>7</v>
      </c>
      <c r="I37" s="26">
        <v>8</v>
      </c>
      <c r="J37" s="26">
        <v>11</v>
      </c>
      <c r="K37" s="26">
        <v>12</v>
      </c>
      <c r="L37" s="26">
        <v>13</v>
      </c>
      <c r="M37" s="26">
        <v>16</v>
      </c>
      <c r="N37" s="26">
        <v>18</v>
      </c>
    </row>
    <row r="38" spans="1:14" ht="42.6" thickBot="1">
      <c r="A38" s="39" t="s">
        <v>9</v>
      </c>
      <c r="B38" s="37">
        <v>759046.6</v>
      </c>
      <c r="C38" s="37">
        <v>167923.5</v>
      </c>
      <c r="D38" s="37"/>
      <c r="E38" s="37"/>
      <c r="F38" s="37">
        <v>9328.77</v>
      </c>
      <c r="G38" s="37"/>
      <c r="H38" s="37">
        <v>2000</v>
      </c>
      <c r="I38" s="37">
        <v>3790.38</v>
      </c>
      <c r="J38" s="37"/>
      <c r="K38" s="37"/>
      <c r="L38" s="37">
        <v>6954.99</v>
      </c>
      <c r="M38" s="37"/>
      <c r="N38" s="38">
        <f>B38+C38+D38+E38+F38+G38+H38+I38+J38+K38+L38+M38</f>
        <v>949044.24</v>
      </c>
    </row>
    <row r="39" spans="1:14">
      <c r="A39" s="19" t="s">
        <v>10</v>
      </c>
      <c r="B39" s="18">
        <v>371366.68</v>
      </c>
      <c r="C39" s="18">
        <v>89973.36</v>
      </c>
      <c r="D39" s="18"/>
      <c r="E39" s="18"/>
      <c r="F39" s="18"/>
      <c r="G39" s="18"/>
      <c r="H39" s="43"/>
      <c r="I39" s="18"/>
      <c r="J39" s="18"/>
      <c r="K39" s="18"/>
      <c r="L39" s="18"/>
      <c r="M39" s="20"/>
      <c r="N39" s="24">
        <f>B39+C39</f>
        <v>461340.04</v>
      </c>
    </row>
    <row r="40" spans="1:14">
      <c r="A40" s="19" t="s">
        <v>11</v>
      </c>
      <c r="B40" s="18"/>
      <c r="C40" s="18"/>
      <c r="D40" s="18"/>
      <c r="E40" s="18"/>
      <c r="F40" s="18"/>
      <c r="G40" s="48"/>
      <c r="H40" s="46"/>
      <c r="I40" s="18"/>
      <c r="J40" s="18"/>
      <c r="K40" s="18"/>
      <c r="L40" s="18"/>
      <c r="M40" s="20"/>
      <c r="N40" s="24">
        <v>0</v>
      </c>
    </row>
    <row r="41" spans="1:14">
      <c r="A41" s="19" t="s">
        <v>12</v>
      </c>
      <c r="B41" s="43"/>
      <c r="C41" s="18"/>
      <c r="D41" s="18"/>
      <c r="E41" s="43"/>
      <c r="F41" s="43"/>
      <c r="G41" s="46"/>
      <c r="H41" s="17"/>
      <c r="I41" s="18"/>
      <c r="J41" s="43"/>
      <c r="K41" s="43"/>
      <c r="L41" s="43"/>
      <c r="M41" s="43"/>
      <c r="N41" s="24">
        <v>0</v>
      </c>
    </row>
    <row r="42" spans="1:14">
      <c r="A42" s="19" t="s">
        <v>13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>
        <v>28755.19</v>
      </c>
      <c r="M42" s="18"/>
      <c r="N42" s="24">
        <f>L42</f>
        <v>28755.19</v>
      </c>
    </row>
    <row r="43" spans="1:14">
      <c r="A43" s="19" t="s">
        <v>14</v>
      </c>
      <c r="B43" s="43"/>
      <c r="C43" s="18"/>
      <c r="D43" s="18"/>
      <c r="E43" s="18"/>
      <c r="F43" s="18">
        <v>12484.53</v>
      </c>
      <c r="G43" s="18"/>
      <c r="H43" s="18"/>
      <c r="I43" s="18"/>
      <c r="J43" s="18"/>
      <c r="K43" s="18"/>
      <c r="L43" s="18"/>
      <c r="M43" s="18"/>
      <c r="N43" s="24">
        <f>F43</f>
        <v>12484.53</v>
      </c>
    </row>
    <row r="44" spans="1:14" ht="15.6">
      <c r="A44" s="47" t="s">
        <v>23</v>
      </c>
      <c r="B44" s="43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24">
        <v>0</v>
      </c>
    </row>
    <row r="45" spans="1:14">
      <c r="A45" s="19" t="s">
        <v>15</v>
      </c>
      <c r="B45" s="43"/>
      <c r="C45" s="18"/>
      <c r="D45" s="18"/>
      <c r="E45" s="18"/>
      <c r="F45" s="43"/>
      <c r="G45" s="43"/>
      <c r="H45" s="18"/>
      <c r="I45" s="18"/>
      <c r="J45" s="18"/>
      <c r="K45" s="18"/>
      <c r="L45" s="18"/>
      <c r="M45" s="18"/>
      <c r="N45" s="24">
        <v>0</v>
      </c>
    </row>
    <row r="46" spans="1:14">
      <c r="A46" s="19" t="s">
        <v>24</v>
      </c>
      <c r="B46" s="43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24">
        <v>0</v>
      </c>
    </row>
    <row r="47" spans="1:14">
      <c r="A47" s="44" t="s">
        <v>16</v>
      </c>
      <c r="B47" s="43"/>
      <c r="C47" s="18"/>
      <c r="D47" s="18"/>
      <c r="E47" s="18"/>
      <c r="F47" s="18"/>
      <c r="G47" s="18"/>
      <c r="H47" s="45"/>
      <c r="I47" s="18"/>
      <c r="J47" s="18"/>
      <c r="K47" s="18"/>
      <c r="L47" s="18"/>
      <c r="M47" s="18"/>
      <c r="N47" s="24">
        <v>0</v>
      </c>
    </row>
    <row r="48" spans="1:14">
      <c r="A48" s="19" t="s">
        <v>17</v>
      </c>
      <c r="B48" s="43"/>
      <c r="C48" s="18"/>
      <c r="D48" s="18"/>
      <c r="E48" s="18"/>
      <c r="F48" s="18"/>
      <c r="G48" s="18"/>
      <c r="H48" s="18">
        <v>400</v>
      </c>
      <c r="I48" s="18"/>
      <c r="J48" s="18"/>
      <c r="K48" s="18"/>
      <c r="L48" s="18"/>
      <c r="M48" s="18"/>
      <c r="N48" s="24">
        <f>H48</f>
        <v>400</v>
      </c>
    </row>
    <row r="49" spans="1:14">
      <c r="A49" s="19" t="s">
        <v>30</v>
      </c>
      <c r="B49" s="43"/>
      <c r="C49" s="18"/>
      <c r="D49" s="18"/>
      <c r="E49" s="18"/>
      <c r="F49" s="18"/>
      <c r="G49" s="18"/>
      <c r="H49" s="18">
        <v>600</v>
      </c>
      <c r="I49" s="18"/>
      <c r="J49" s="18"/>
      <c r="K49" s="18"/>
      <c r="L49" s="18"/>
      <c r="M49" s="18"/>
      <c r="N49" s="24">
        <f>H49</f>
        <v>600</v>
      </c>
    </row>
    <row r="50" spans="1:14">
      <c r="A50" s="19" t="s">
        <v>47</v>
      </c>
      <c r="B50" s="43"/>
      <c r="C50" s="18"/>
      <c r="D50" s="18">
        <v>44857.13</v>
      </c>
      <c r="E50" s="18"/>
      <c r="F50" s="18"/>
      <c r="G50" s="18"/>
      <c r="H50" s="18"/>
      <c r="I50" s="18"/>
      <c r="J50" s="18"/>
      <c r="K50" s="18"/>
      <c r="L50" s="18"/>
      <c r="M50" s="18"/>
      <c r="N50" s="24">
        <v>0</v>
      </c>
    </row>
    <row r="51" spans="1:14">
      <c r="A51" s="44" t="s">
        <v>18</v>
      </c>
      <c r="B51" s="43"/>
      <c r="C51" s="18"/>
      <c r="D51" s="18"/>
      <c r="E51" s="18"/>
      <c r="F51" s="18"/>
      <c r="G51" s="18">
        <v>2052</v>
      </c>
      <c r="H51" s="18"/>
      <c r="I51" s="18"/>
      <c r="J51" s="18"/>
      <c r="K51" s="18"/>
      <c r="L51" s="18"/>
      <c r="M51" s="18"/>
      <c r="N51" s="24">
        <v>0</v>
      </c>
    </row>
    <row r="52" spans="1:14">
      <c r="A52" s="42" t="s">
        <v>19</v>
      </c>
      <c r="B52" s="43"/>
      <c r="C52" s="18"/>
      <c r="D52" s="25"/>
      <c r="E52" s="18"/>
      <c r="F52" s="18"/>
      <c r="G52" s="18"/>
      <c r="H52" s="18"/>
      <c r="I52" s="18"/>
      <c r="J52" s="18"/>
      <c r="K52" s="18"/>
      <c r="L52" s="18"/>
      <c r="M52" s="18"/>
      <c r="N52" s="24">
        <v>0</v>
      </c>
    </row>
    <row r="53" spans="1:14" ht="15" thickBot="1">
      <c r="A53" s="21" t="s">
        <v>25</v>
      </c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4">
        <v>0</v>
      </c>
    </row>
    <row r="54" spans="1:14" ht="15" thickBot="1">
      <c r="A54" s="30" t="s">
        <v>20</v>
      </c>
      <c r="B54" s="31">
        <f>SUM(B39:B53)</f>
        <v>371366.68</v>
      </c>
      <c r="C54" s="31">
        <f>SUM(C39:C53)</f>
        <v>89973.36</v>
      </c>
      <c r="D54" s="31">
        <f>SUM(D39:D53)</f>
        <v>44857.13</v>
      </c>
      <c r="E54" s="31">
        <v>0</v>
      </c>
      <c r="F54" s="31">
        <f>SUM(F39:F53)</f>
        <v>12484.53</v>
      </c>
      <c r="G54" s="31">
        <v>0</v>
      </c>
      <c r="H54" s="31">
        <f>SUM(H39:H53)</f>
        <v>1000</v>
      </c>
      <c r="I54" s="31">
        <v>0</v>
      </c>
      <c r="J54" s="31">
        <v>0</v>
      </c>
      <c r="K54" s="31">
        <v>0</v>
      </c>
      <c r="L54" s="31">
        <f>SUM(L39:L53)</f>
        <v>28755.19</v>
      </c>
      <c r="M54" s="31">
        <v>0</v>
      </c>
      <c r="N54" s="31">
        <f>B54+C54+D54+E54+F54+G54+H54+I54+J54+K54+L54+M54</f>
        <v>548436.89</v>
      </c>
    </row>
    <row r="55" spans="1:14">
      <c r="A55" s="32" t="s">
        <v>21</v>
      </c>
      <c r="B55" s="33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5"/>
    </row>
    <row r="56" spans="1:14" ht="15" thickBot="1">
      <c r="A56" s="36"/>
      <c r="B56" s="37">
        <f>B38+B54</f>
        <v>1130413.28</v>
      </c>
      <c r="C56" s="37">
        <f>C38+C54</f>
        <v>257896.86</v>
      </c>
      <c r="D56" s="37">
        <f>D54</f>
        <v>44857.13</v>
      </c>
      <c r="E56" s="37">
        <f>E54</f>
        <v>0</v>
      </c>
      <c r="F56" s="37">
        <f>F38+F54</f>
        <v>21813.300000000003</v>
      </c>
      <c r="G56" s="37">
        <v>2052</v>
      </c>
      <c r="H56" s="37">
        <f>H38+H54</f>
        <v>3000</v>
      </c>
      <c r="I56" s="37">
        <f>I38+I54</f>
        <v>3790.38</v>
      </c>
      <c r="J56" s="37">
        <f>J54</f>
        <v>0</v>
      </c>
      <c r="K56" s="37">
        <f>K54</f>
        <v>0</v>
      </c>
      <c r="L56" s="37">
        <f>L38+L54</f>
        <v>35710.18</v>
      </c>
      <c r="M56" s="37">
        <f>M54</f>
        <v>0</v>
      </c>
      <c r="N56" s="38">
        <f>B56+C56+D56+E56+F56+G56+H56+I56+J56+K56+L56+M56</f>
        <v>1499533.13</v>
      </c>
    </row>
  </sheetData>
  <mergeCells count="8">
    <mergeCell ref="A35:A36"/>
    <mergeCell ref="B35:M35"/>
    <mergeCell ref="N35:N36"/>
    <mergeCell ref="M29:N29"/>
    <mergeCell ref="B31:C31"/>
    <mergeCell ref="F31:L31"/>
    <mergeCell ref="F32:N32"/>
    <mergeCell ref="A33:D3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topLeftCell="A7" workbookViewId="0">
      <selection activeCell="D29" sqref="D29"/>
    </sheetView>
  </sheetViews>
  <sheetFormatPr defaultRowHeight="14.4"/>
  <cols>
    <col min="2" max="2" width="13.21875" customWidth="1"/>
    <col min="3" max="3" width="11.109375" customWidth="1"/>
    <col min="4" max="4" width="9.33203125" bestFit="1" customWidth="1"/>
    <col min="6" max="6" width="10.33203125" customWidth="1"/>
    <col min="12" max="12" width="10.6640625" customWidth="1"/>
    <col min="14" max="14" width="12.6640625" customWidth="1"/>
  </cols>
  <sheetData>
    <row r="1" spans="1:14" ht="15.6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"/>
      <c r="N1" s="2"/>
    </row>
    <row r="2" spans="1:14" ht="16.2" thickBot="1">
      <c r="A2" s="9" t="s">
        <v>1</v>
      </c>
      <c r="B2" s="54" t="s">
        <v>22</v>
      </c>
      <c r="C2" s="55"/>
      <c r="D2" s="10"/>
      <c r="E2" s="10"/>
      <c r="F2" s="56" t="s">
        <v>2</v>
      </c>
      <c r="G2" s="56"/>
      <c r="H2" s="56"/>
      <c r="I2" s="56"/>
      <c r="J2" s="56"/>
      <c r="K2" s="56"/>
      <c r="L2" s="56"/>
      <c r="M2" s="11"/>
      <c r="N2" s="2"/>
    </row>
    <row r="3" spans="1:14" ht="16.2" thickBot="1">
      <c r="A3" s="27"/>
      <c r="B3" s="28" t="s">
        <v>3</v>
      </c>
      <c r="C3" s="29"/>
      <c r="D3" s="10"/>
      <c r="E3" s="10"/>
      <c r="F3" s="58" t="s">
        <v>34</v>
      </c>
      <c r="G3" s="59"/>
      <c r="H3" s="60"/>
      <c r="I3" s="60"/>
      <c r="J3" s="60"/>
      <c r="K3" s="60"/>
      <c r="L3" s="60"/>
      <c r="M3" s="60"/>
      <c r="N3" s="61"/>
    </row>
    <row r="4" spans="1:14" ht="15.6">
      <c r="A4" s="57" t="s">
        <v>4</v>
      </c>
      <c r="B4" s="57"/>
      <c r="C4" s="57"/>
      <c r="D4" s="57"/>
      <c r="E4" s="7"/>
      <c r="F4" s="7"/>
      <c r="G4" s="7"/>
      <c r="H4" s="7"/>
      <c r="I4" s="12"/>
      <c r="J4" s="12"/>
      <c r="K4" s="12"/>
      <c r="L4" s="12"/>
      <c r="M4" s="11"/>
      <c r="N4" s="1"/>
    </row>
    <row r="5" spans="1:14">
      <c r="A5" s="13" t="s">
        <v>5</v>
      </c>
      <c r="B5" s="14"/>
      <c r="C5" s="13"/>
      <c r="D5" s="13"/>
      <c r="E5" s="2"/>
      <c r="F5" s="2"/>
      <c r="G5" s="2"/>
      <c r="H5" s="2"/>
      <c r="I5" s="15"/>
      <c r="J5" s="15"/>
      <c r="K5" s="15"/>
      <c r="L5" s="15"/>
      <c r="M5" s="11"/>
      <c r="N5" s="1"/>
    </row>
    <row r="6" spans="1:14">
      <c r="A6" s="51" t="s">
        <v>6</v>
      </c>
      <c r="B6" s="52" t="s">
        <v>7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3" t="s">
        <v>8</v>
      </c>
    </row>
    <row r="7" spans="1:14">
      <c r="A7" s="51"/>
      <c r="B7" s="16">
        <v>2111</v>
      </c>
      <c r="C7" s="16">
        <v>2120</v>
      </c>
      <c r="D7" s="16">
        <v>2210</v>
      </c>
      <c r="E7" s="16">
        <v>2220</v>
      </c>
      <c r="F7" s="16">
        <v>2230</v>
      </c>
      <c r="G7" s="16">
        <v>3110</v>
      </c>
      <c r="H7" s="16">
        <v>2240</v>
      </c>
      <c r="I7" s="16">
        <v>2800</v>
      </c>
      <c r="J7" s="16">
        <v>2282</v>
      </c>
      <c r="K7" s="16">
        <v>2272</v>
      </c>
      <c r="L7" s="16">
        <v>2273</v>
      </c>
      <c r="M7" s="16">
        <v>2275</v>
      </c>
      <c r="N7" s="53"/>
    </row>
    <row r="8" spans="1:14" ht="15" thickBo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/>
      <c r="H8" s="26">
        <v>7</v>
      </c>
      <c r="I8" s="26">
        <v>8</v>
      </c>
      <c r="J8" s="26">
        <v>11</v>
      </c>
      <c r="K8" s="26">
        <v>12</v>
      </c>
      <c r="L8" s="26">
        <v>13</v>
      </c>
      <c r="M8" s="26">
        <v>16</v>
      </c>
      <c r="N8" s="26">
        <v>18</v>
      </c>
    </row>
    <row r="9" spans="1:14" ht="42.6" thickBot="1">
      <c r="A9" s="39" t="s">
        <v>9</v>
      </c>
      <c r="B9" s="37">
        <v>1130413.28</v>
      </c>
      <c r="C9" s="37">
        <v>257896.86</v>
      </c>
      <c r="D9" s="37">
        <v>44857.13</v>
      </c>
      <c r="E9" s="37"/>
      <c r="F9" s="37">
        <v>21813.3</v>
      </c>
      <c r="G9" s="37">
        <v>2052</v>
      </c>
      <c r="H9" s="37">
        <v>3000</v>
      </c>
      <c r="I9" s="37">
        <v>3790.38</v>
      </c>
      <c r="J9" s="37"/>
      <c r="K9" s="37"/>
      <c r="L9" s="37">
        <v>35710.18</v>
      </c>
      <c r="M9" s="37"/>
      <c r="N9" s="38">
        <f>B9+C9+D9+E9+F9+G9+H9+I9+J9+K9+L9+M9</f>
        <v>1499533.13</v>
      </c>
    </row>
    <row r="10" spans="1:14">
      <c r="A10" s="19" t="s">
        <v>10</v>
      </c>
      <c r="B10" s="18">
        <v>367725.03</v>
      </c>
      <c r="C10" s="18">
        <v>82983.28</v>
      </c>
      <c r="D10" s="18"/>
      <c r="E10" s="18"/>
      <c r="F10" s="18"/>
      <c r="G10" s="18"/>
      <c r="H10" s="43"/>
      <c r="I10" s="18"/>
      <c r="J10" s="18"/>
      <c r="K10" s="18"/>
      <c r="L10" s="18"/>
      <c r="M10" s="20"/>
      <c r="N10" s="24">
        <f>B10+C10</f>
        <v>450708.31000000006</v>
      </c>
    </row>
    <row r="11" spans="1:14">
      <c r="A11" s="19" t="s">
        <v>11</v>
      </c>
      <c r="B11" s="18"/>
      <c r="C11" s="18"/>
      <c r="D11" s="18"/>
      <c r="E11" s="18"/>
      <c r="F11" s="18"/>
      <c r="G11" s="48"/>
      <c r="H11" s="46"/>
      <c r="I11" s="18"/>
      <c r="J11" s="18"/>
      <c r="K11" s="18"/>
      <c r="L11" s="18"/>
      <c r="M11" s="20"/>
      <c r="N11" s="24">
        <v>0</v>
      </c>
    </row>
    <row r="12" spans="1:14">
      <c r="A12" s="19" t="s">
        <v>12</v>
      </c>
      <c r="B12" s="43"/>
      <c r="C12" s="18"/>
      <c r="D12" s="18"/>
      <c r="E12" s="43"/>
      <c r="F12" s="43"/>
      <c r="G12" s="46"/>
      <c r="H12" s="17"/>
      <c r="I12" s="18"/>
      <c r="J12" s="43"/>
      <c r="K12" s="43"/>
      <c r="L12" s="43"/>
      <c r="M12" s="43"/>
      <c r="N12" s="24">
        <v>0</v>
      </c>
    </row>
    <row r="13" spans="1:14">
      <c r="A13" s="19" t="s">
        <v>13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>
        <v>18260.310000000001</v>
      </c>
      <c r="M13" s="18"/>
      <c r="N13" s="24">
        <f>L13</f>
        <v>18260.310000000001</v>
      </c>
    </row>
    <row r="14" spans="1:14">
      <c r="A14" s="19" t="s">
        <v>14</v>
      </c>
      <c r="B14" s="43"/>
      <c r="C14" s="18"/>
      <c r="D14" s="18"/>
      <c r="E14" s="18"/>
      <c r="F14" s="18">
        <v>8048.37</v>
      </c>
      <c r="G14" s="18"/>
      <c r="H14" s="18"/>
      <c r="I14" s="18"/>
      <c r="J14" s="18"/>
      <c r="K14" s="18"/>
      <c r="L14" s="18"/>
      <c r="M14" s="18"/>
      <c r="N14" s="24">
        <f>F14</f>
        <v>8048.37</v>
      </c>
    </row>
    <row r="15" spans="1:14" ht="15.6">
      <c r="A15" s="47" t="s">
        <v>23</v>
      </c>
      <c r="B15" s="43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24">
        <v>0</v>
      </c>
    </row>
    <row r="16" spans="1:14">
      <c r="A16" s="19" t="s">
        <v>15</v>
      </c>
      <c r="B16" s="43"/>
      <c r="C16" s="18"/>
      <c r="D16" s="18"/>
      <c r="E16" s="18"/>
      <c r="F16" s="43"/>
      <c r="G16" s="43"/>
      <c r="H16" s="18"/>
      <c r="I16" s="18"/>
      <c r="J16" s="18"/>
      <c r="K16" s="18"/>
      <c r="L16" s="18"/>
      <c r="M16" s="18"/>
      <c r="N16" s="24">
        <v>0</v>
      </c>
    </row>
    <row r="17" spans="1:14">
      <c r="A17" s="19" t="s">
        <v>24</v>
      </c>
      <c r="B17" s="43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24">
        <v>0</v>
      </c>
    </row>
    <row r="18" spans="1:14">
      <c r="A18" s="44" t="s">
        <v>16</v>
      </c>
      <c r="B18" s="43"/>
      <c r="C18" s="18"/>
      <c r="D18" s="18"/>
      <c r="E18" s="18"/>
      <c r="F18" s="18"/>
      <c r="G18" s="18"/>
      <c r="H18" s="45"/>
      <c r="I18" s="18"/>
      <c r="J18" s="18"/>
      <c r="K18" s="18"/>
      <c r="L18" s="18"/>
      <c r="M18" s="18"/>
      <c r="N18" s="24">
        <v>0</v>
      </c>
    </row>
    <row r="19" spans="1:14">
      <c r="A19" s="19" t="s">
        <v>17</v>
      </c>
      <c r="B19" s="43"/>
      <c r="C19" s="18"/>
      <c r="D19" s="18"/>
      <c r="E19" s="18"/>
      <c r="F19" s="18"/>
      <c r="G19" s="18"/>
      <c r="H19" s="18">
        <v>400</v>
      </c>
      <c r="I19" s="18"/>
      <c r="J19" s="18"/>
      <c r="K19" s="18"/>
      <c r="L19" s="18"/>
      <c r="M19" s="18"/>
      <c r="N19" s="24">
        <f>H19</f>
        <v>400</v>
      </c>
    </row>
    <row r="20" spans="1:14">
      <c r="A20" s="19" t="s">
        <v>30</v>
      </c>
      <c r="B20" s="43"/>
      <c r="C20" s="18"/>
      <c r="D20" s="18"/>
      <c r="E20" s="18"/>
      <c r="F20" s="18"/>
      <c r="G20" s="18"/>
      <c r="H20" s="18">
        <v>600</v>
      </c>
      <c r="I20" s="18"/>
      <c r="J20" s="18"/>
      <c r="K20" s="18"/>
      <c r="L20" s="18"/>
      <c r="M20" s="18"/>
      <c r="N20" s="24">
        <f>H20</f>
        <v>600</v>
      </c>
    </row>
    <row r="21" spans="1:14">
      <c r="A21" s="19" t="s">
        <v>26</v>
      </c>
      <c r="B21" s="43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24">
        <v>0</v>
      </c>
    </row>
    <row r="22" spans="1:14">
      <c r="A22" s="44" t="s">
        <v>18</v>
      </c>
      <c r="B22" s="43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24">
        <v>0</v>
      </c>
    </row>
    <row r="23" spans="1:14">
      <c r="A23" s="42" t="s">
        <v>19</v>
      </c>
      <c r="B23" s="43"/>
      <c r="C23" s="18"/>
      <c r="D23" s="25"/>
      <c r="E23" s="18"/>
      <c r="F23" s="18"/>
      <c r="G23" s="18"/>
      <c r="H23" s="18"/>
      <c r="I23" s="18"/>
      <c r="J23" s="18"/>
      <c r="K23" s="18"/>
      <c r="L23" s="18"/>
      <c r="M23" s="18"/>
      <c r="N23" s="24">
        <v>0</v>
      </c>
    </row>
    <row r="24" spans="1:14" ht="15" thickBot="1">
      <c r="A24" s="21" t="s">
        <v>25</v>
      </c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4">
        <v>0</v>
      </c>
    </row>
    <row r="25" spans="1:14" ht="15" thickBot="1">
      <c r="A25" s="30" t="s">
        <v>20</v>
      </c>
      <c r="B25" s="31">
        <f>SUM(B10:B24)</f>
        <v>367725.03</v>
      </c>
      <c r="C25" s="31">
        <f>SUM(C10:C24)</f>
        <v>82983.28</v>
      </c>
      <c r="D25" s="31">
        <f>SUM(D10:D24)</f>
        <v>0</v>
      </c>
      <c r="E25" s="31">
        <v>0</v>
      </c>
      <c r="F25" s="31">
        <f>SUM(F10:F24)</f>
        <v>8048.37</v>
      </c>
      <c r="G25" s="31">
        <v>0</v>
      </c>
      <c r="H25" s="31">
        <f>SUM(H10:H24)</f>
        <v>1000</v>
      </c>
      <c r="I25" s="31">
        <v>0</v>
      </c>
      <c r="J25" s="31">
        <v>0</v>
      </c>
      <c r="K25" s="31">
        <v>0</v>
      </c>
      <c r="L25" s="31">
        <f>SUM(L10:L24)</f>
        <v>18260.310000000001</v>
      </c>
      <c r="M25" s="31">
        <v>0</v>
      </c>
      <c r="N25" s="31">
        <f>SUM(N10:N24)</f>
        <v>478016.99000000005</v>
      </c>
    </row>
    <row r="26" spans="1:14">
      <c r="A26" s="32" t="s">
        <v>21</v>
      </c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5"/>
    </row>
    <row r="27" spans="1:14" ht="15" thickBot="1">
      <c r="A27" s="36"/>
      <c r="B27" s="37">
        <f>B9+B25</f>
        <v>1498138.31</v>
      </c>
      <c r="C27" s="37">
        <f>C9+C25</f>
        <v>340880.14</v>
      </c>
      <c r="D27" s="37">
        <v>44857.13</v>
      </c>
      <c r="E27" s="37">
        <f>E25</f>
        <v>0</v>
      </c>
      <c r="F27" s="37">
        <f>F9+F25</f>
        <v>29861.67</v>
      </c>
      <c r="G27" s="37">
        <v>2052</v>
      </c>
      <c r="H27" s="37">
        <f>H9+H25</f>
        <v>4000</v>
      </c>
      <c r="I27" s="37">
        <f>I9+I25</f>
        <v>3790.38</v>
      </c>
      <c r="J27" s="37">
        <f>J25</f>
        <v>0</v>
      </c>
      <c r="K27" s="37">
        <f>K25</f>
        <v>0</v>
      </c>
      <c r="L27" s="37">
        <f>L9+L25</f>
        <v>53970.490000000005</v>
      </c>
      <c r="M27" s="37">
        <f>M25</f>
        <v>0</v>
      </c>
      <c r="N27" s="38">
        <f>B27+C27+D27+E27+F27+G27+H27+I27+J27+K27+L27+M27</f>
        <v>1977550.1199999999</v>
      </c>
    </row>
  </sheetData>
  <mergeCells count="7">
    <mergeCell ref="B2:C2"/>
    <mergeCell ref="F2:L2"/>
    <mergeCell ref="F3:N3"/>
    <mergeCell ref="A4:D4"/>
    <mergeCell ref="A6:A7"/>
    <mergeCell ref="B6:M6"/>
    <mergeCell ref="N6:N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topLeftCell="A4" workbookViewId="0">
      <selection activeCell="N19" sqref="N19"/>
    </sheetView>
  </sheetViews>
  <sheetFormatPr defaultRowHeight="14.4"/>
  <cols>
    <col min="2" max="2" width="12.5546875" customWidth="1"/>
    <col min="3" max="3" width="10.33203125" customWidth="1"/>
    <col min="4" max="4" width="9.33203125" bestFit="1" customWidth="1"/>
    <col min="6" max="6" width="10.77734375" customWidth="1"/>
    <col min="12" max="12" width="10.21875" customWidth="1"/>
    <col min="14" max="14" width="12.5546875" customWidth="1"/>
  </cols>
  <sheetData>
    <row r="1" spans="1:14" ht="15.6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"/>
      <c r="N1" s="2"/>
    </row>
    <row r="2" spans="1:14" ht="16.2" thickBot="1">
      <c r="A2" s="9" t="s">
        <v>1</v>
      </c>
      <c r="B2" s="54" t="s">
        <v>22</v>
      </c>
      <c r="C2" s="55"/>
      <c r="D2" s="10"/>
      <c r="E2" s="10"/>
      <c r="F2" s="56" t="s">
        <v>2</v>
      </c>
      <c r="G2" s="56"/>
      <c r="H2" s="56"/>
      <c r="I2" s="56"/>
      <c r="J2" s="56"/>
      <c r="K2" s="56"/>
      <c r="L2" s="56"/>
      <c r="M2" s="11"/>
      <c r="N2" s="2"/>
    </row>
    <row r="3" spans="1:14" ht="16.2" thickBot="1">
      <c r="A3" s="27"/>
      <c r="B3" s="28" t="s">
        <v>3</v>
      </c>
      <c r="C3" s="29"/>
      <c r="D3" s="10"/>
      <c r="E3" s="10"/>
      <c r="F3" s="58" t="s">
        <v>35</v>
      </c>
      <c r="G3" s="59"/>
      <c r="H3" s="60"/>
      <c r="I3" s="60"/>
      <c r="J3" s="60"/>
      <c r="K3" s="60"/>
      <c r="L3" s="60"/>
      <c r="M3" s="60"/>
      <c r="N3" s="61"/>
    </row>
    <row r="4" spans="1:14" ht="15.6">
      <c r="A4" s="57" t="s">
        <v>4</v>
      </c>
      <c r="B4" s="57"/>
      <c r="C4" s="57"/>
      <c r="D4" s="57"/>
      <c r="E4" s="7"/>
      <c r="F4" s="7"/>
      <c r="G4" s="7"/>
      <c r="H4" s="7"/>
      <c r="I4" s="12"/>
      <c r="J4" s="12"/>
      <c r="K4" s="12"/>
      <c r="L4" s="12"/>
      <c r="M4" s="11"/>
      <c r="N4" s="1"/>
    </row>
    <row r="5" spans="1:14">
      <c r="A5" s="13" t="s">
        <v>5</v>
      </c>
      <c r="B5" s="14"/>
      <c r="C5" s="13"/>
      <c r="D5" s="13"/>
      <c r="E5" s="2"/>
      <c r="F5" s="2"/>
      <c r="G5" s="2"/>
      <c r="H5" s="2"/>
      <c r="I5" s="15"/>
      <c r="J5" s="15"/>
      <c r="K5" s="15"/>
      <c r="L5" s="15"/>
      <c r="M5" s="11"/>
      <c r="N5" s="1"/>
    </row>
    <row r="6" spans="1:14">
      <c r="A6" s="51" t="s">
        <v>6</v>
      </c>
      <c r="B6" s="52" t="s">
        <v>7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3" t="s">
        <v>8</v>
      </c>
    </row>
    <row r="7" spans="1:14">
      <c r="A7" s="51"/>
      <c r="B7" s="16">
        <v>2111</v>
      </c>
      <c r="C7" s="16">
        <v>2120</v>
      </c>
      <c r="D7" s="16">
        <v>2210</v>
      </c>
      <c r="E7" s="16">
        <v>2220</v>
      </c>
      <c r="F7" s="16">
        <v>2230</v>
      </c>
      <c r="G7" s="16">
        <v>3110</v>
      </c>
      <c r="H7" s="16">
        <v>2240</v>
      </c>
      <c r="I7" s="16">
        <v>2800</v>
      </c>
      <c r="J7" s="16">
        <v>2250</v>
      </c>
      <c r="K7" s="16">
        <v>2272</v>
      </c>
      <c r="L7" s="16">
        <v>2273</v>
      </c>
      <c r="M7" s="16">
        <v>2275</v>
      </c>
      <c r="N7" s="53"/>
    </row>
    <row r="8" spans="1:14" ht="15" thickBo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/>
      <c r="H8" s="26">
        <v>7</v>
      </c>
      <c r="I8" s="26">
        <v>8</v>
      </c>
      <c r="J8" s="26">
        <v>11</v>
      </c>
      <c r="K8" s="26">
        <v>12</v>
      </c>
      <c r="L8" s="26">
        <v>13</v>
      </c>
      <c r="M8" s="26">
        <v>16</v>
      </c>
      <c r="N8" s="26">
        <v>18</v>
      </c>
    </row>
    <row r="9" spans="1:14" ht="42.6" thickBot="1">
      <c r="A9" s="39" t="s">
        <v>9</v>
      </c>
      <c r="B9" s="37">
        <v>1498138.31</v>
      </c>
      <c r="C9" s="37">
        <v>340880.14</v>
      </c>
      <c r="D9" s="37">
        <v>44857.13</v>
      </c>
      <c r="E9" s="37"/>
      <c r="F9" s="37">
        <v>29861.67</v>
      </c>
      <c r="G9" s="37">
        <v>2052</v>
      </c>
      <c r="H9" s="37">
        <v>4000</v>
      </c>
      <c r="I9" s="37">
        <v>3790.38</v>
      </c>
      <c r="J9" s="37"/>
      <c r="K9" s="37"/>
      <c r="L9" s="37">
        <v>53970.49</v>
      </c>
      <c r="M9" s="37"/>
      <c r="N9" s="38">
        <f>B9+C9+D9+E9+F9+G9+H9+I9+J9+K9+L9+M9</f>
        <v>1977550.1199999999</v>
      </c>
    </row>
    <row r="10" spans="1:14">
      <c r="A10" s="19" t="s">
        <v>10</v>
      </c>
      <c r="B10" s="18">
        <v>394105.62</v>
      </c>
      <c r="C10" s="18">
        <v>88870.96</v>
      </c>
      <c r="D10" s="18"/>
      <c r="E10" s="18"/>
      <c r="F10" s="18"/>
      <c r="G10" s="18"/>
      <c r="H10" s="43"/>
      <c r="I10" s="18"/>
      <c r="J10" s="18"/>
      <c r="K10" s="18"/>
      <c r="L10" s="18"/>
      <c r="M10" s="20"/>
      <c r="N10" s="24">
        <f>B10+C10</f>
        <v>482976.58</v>
      </c>
    </row>
    <row r="11" spans="1:14">
      <c r="A11" s="19" t="s">
        <v>11</v>
      </c>
      <c r="B11" s="18"/>
      <c r="C11" s="18"/>
      <c r="D11" s="18"/>
      <c r="E11" s="18"/>
      <c r="F11" s="18"/>
      <c r="G11" s="48"/>
      <c r="H11" s="46"/>
      <c r="I11" s="18"/>
      <c r="J11" s="18"/>
      <c r="K11" s="18"/>
      <c r="L11" s="18"/>
      <c r="M11" s="20"/>
      <c r="N11" s="24">
        <v>0</v>
      </c>
    </row>
    <row r="12" spans="1:14">
      <c r="A12" s="19" t="s">
        <v>38</v>
      </c>
      <c r="B12" s="43"/>
      <c r="C12" s="18"/>
      <c r="D12" s="18">
        <v>2000</v>
      </c>
      <c r="E12" s="43"/>
      <c r="F12" s="43"/>
      <c r="G12" s="46"/>
      <c r="H12" s="17"/>
      <c r="I12" s="18"/>
      <c r="J12" s="43"/>
      <c r="K12" s="43"/>
      <c r="L12" s="43"/>
      <c r="M12" s="43"/>
      <c r="N12" s="24">
        <v>2000</v>
      </c>
    </row>
    <row r="13" spans="1:14">
      <c r="A13" s="19" t="s">
        <v>13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>
        <v>16308.65</v>
      </c>
      <c r="M13" s="18"/>
      <c r="N13" s="24">
        <f>L13</f>
        <v>16308.65</v>
      </c>
    </row>
    <row r="14" spans="1:14">
      <c r="A14" s="19" t="s">
        <v>14</v>
      </c>
      <c r="B14" s="43"/>
      <c r="C14" s="18"/>
      <c r="D14" s="18"/>
      <c r="E14" s="18"/>
      <c r="F14" s="18">
        <v>12200.59</v>
      </c>
      <c r="G14" s="18"/>
      <c r="H14" s="18"/>
      <c r="I14" s="18"/>
      <c r="J14" s="18"/>
      <c r="K14" s="18"/>
      <c r="L14" s="18"/>
      <c r="M14" s="18"/>
      <c r="N14" s="24">
        <f>F14</f>
        <v>12200.59</v>
      </c>
    </row>
    <row r="15" spans="1:14" ht="15.6">
      <c r="A15" s="47" t="s">
        <v>23</v>
      </c>
      <c r="B15" s="43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24">
        <v>0</v>
      </c>
    </row>
    <row r="16" spans="1:14">
      <c r="A16" s="19" t="s">
        <v>15</v>
      </c>
      <c r="B16" s="43"/>
      <c r="C16" s="18"/>
      <c r="D16" s="18"/>
      <c r="E16" s="18"/>
      <c r="F16" s="43"/>
      <c r="G16" s="43"/>
      <c r="H16" s="18"/>
      <c r="I16" s="18"/>
      <c r="J16" s="18"/>
      <c r="K16" s="18"/>
      <c r="L16" s="18"/>
      <c r="M16" s="18"/>
      <c r="N16" s="24">
        <v>0</v>
      </c>
    </row>
    <row r="17" spans="1:14">
      <c r="A17" s="19" t="s">
        <v>48</v>
      </c>
      <c r="B17" s="43"/>
      <c r="C17" s="18"/>
      <c r="D17" s="18">
        <v>1185.23</v>
      </c>
      <c r="E17" s="18"/>
      <c r="F17" s="18"/>
      <c r="G17" s="18"/>
      <c r="H17" s="18"/>
      <c r="I17" s="18"/>
      <c r="J17" s="18"/>
      <c r="K17" s="18"/>
      <c r="L17" s="18"/>
      <c r="M17" s="18"/>
      <c r="N17" s="24">
        <v>1185.23</v>
      </c>
    </row>
    <row r="18" spans="1:14">
      <c r="A18" s="44" t="s">
        <v>16</v>
      </c>
      <c r="B18" s="43"/>
      <c r="C18" s="18"/>
      <c r="D18" s="18"/>
      <c r="E18" s="18"/>
      <c r="F18" s="18"/>
      <c r="G18" s="18"/>
      <c r="H18" s="45"/>
      <c r="I18" s="18"/>
      <c r="J18" s="18"/>
      <c r="K18" s="18"/>
      <c r="L18" s="18"/>
      <c r="M18" s="18"/>
      <c r="N18" s="24">
        <v>0</v>
      </c>
    </row>
    <row r="19" spans="1:14">
      <c r="A19" s="19" t="s">
        <v>17</v>
      </c>
      <c r="B19" s="43"/>
      <c r="C19" s="18"/>
      <c r="D19" s="18"/>
      <c r="E19" s="18"/>
      <c r="F19" s="18"/>
      <c r="G19" s="18"/>
      <c r="H19" s="18">
        <v>400</v>
      </c>
      <c r="I19" s="18"/>
      <c r="J19" s="18"/>
      <c r="K19" s="18"/>
      <c r="L19" s="18"/>
      <c r="M19" s="18"/>
      <c r="N19" s="24">
        <f>H19</f>
        <v>400</v>
      </c>
    </row>
    <row r="20" spans="1:14">
      <c r="A20" s="19" t="s">
        <v>36</v>
      </c>
      <c r="B20" s="43"/>
      <c r="C20" s="18"/>
      <c r="D20" s="18"/>
      <c r="E20" s="18"/>
      <c r="F20" s="18"/>
      <c r="G20" s="18"/>
      <c r="H20" s="18">
        <v>600</v>
      </c>
      <c r="I20" s="18"/>
      <c r="J20" s="18"/>
      <c r="K20" s="18"/>
      <c r="L20" s="18"/>
      <c r="M20" s="18"/>
      <c r="N20" s="24">
        <f>H20</f>
        <v>600</v>
      </c>
    </row>
    <row r="21" spans="1:14">
      <c r="A21" s="19" t="s">
        <v>37</v>
      </c>
      <c r="B21" s="43"/>
      <c r="C21" s="18"/>
      <c r="D21" s="18"/>
      <c r="E21" s="18"/>
      <c r="F21" s="18"/>
      <c r="G21" s="18"/>
      <c r="H21" s="18"/>
      <c r="I21" s="18"/>
      <c r="J21" s="18">
        <v>1760</v>
      </c>
      <c r="K21" s="18"/>
      <c r="L21" s="18"/>
      <c r="M21" s="18"/>
      <c r="N21" s="24">
        <f>J21</f>
        <v>1760</v>
      </c>
    </row>
    <row r="22" spans="1:14">
      <c r="A22" s="44" t="s">
        <v>18</v>
      </c>
      <c r="B22" s="43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24">
        <v>0</v>
      </c>
    </row>
    <row r="23" spans="1:14">
      <c r="A23" s="42" t="s">
        <v>19</v>
      </c>
      <c r="B23" s="43"/>
      <c r="C23" s="18"/>
      <c r="D23" s="25"/>
      <c r="E23" s="18"/>
      <c r="F23" s="18"/>
      <c r="G23" s="18"/>
      <c r="H23" s="18">
        <v>1950</v>
      </c>
      <c r="I23" s="18"/>
      <c r="J23" s="18"/>
      <c r="K23" s="18"/>
      <c r="L23" s="18"/>
      <c r="M23" s="18"/>
      <c r="N23" s="24">
        <v>1950</v>
      </c>
    </row>
    <row r="24" spans="1:14" ht="15" thickBot="1">
      <c r="A24" s="21" t="s">
        <v>28</v>
      </c>
      <c r="B24" s="22"/>
      <c r="C24" s="23"/>
      <c r="D24" s="23"/>
      <c r="E24" s="23"/>
      <c r="F24" s="23"/>
      <c r="G24" s="23"/>
      <c r="H24" s="23"/>
      <c r="I24" s="23">
        <v>3828.84</v>
      </c>
      <c r="J24" s="23"/>
      <c r="K24" s="23"/>
      <c r="L24" s="23"/>
      <c r="M24" s="23"/>
      <c r="N24" s="24">
        <f>I24</f>
        <v>3828.84</v>
      </c>
    </row>
    <row r="25" spans="1:14" ht="15" thickBot="1">
      <c r="A25" s="30" t="s">
        <v>20</v>
      </c>
      <c r="B25" s="31">
        <f>SUM(B10:B24)</f>
        <v>394105.62</v>
      </c>
      <c r="C25" s="31">
        <f>SUM(C10:C24)</f>
        <v>88870.96</v>
      </c>
      <c r="D25" s="31">
        <f>SUM(D10:D24)</f>
        <v>3185.23</v>
      </c>
      <c r="E25" s="31">
        <v>0</v>
      </c>
      <c r="F25" s="31">
        <f>SUM(F10:F24)</f>
        <v>12200.59</v>
      </c>
      <c r="G25" s="31">
        <v>0</v>
      </c>
      <c r="H25" s="31">
        <f>SUM(H10:H24)</f>
        <v>2950</v>
      </c>
      <c r="I25" s="31">
        <f>I24</f>
        <v>3828.84</v>
      </c>
      <c r="J25" s="31">
        <f>J21</f>
        <v>1760</v>
      </c>
      <c r="K25" s="31">
        <v>0</v>
      </c>
      <c r="L25" s="31">
        <f>SUM(L10:L24)</f>
        <v>16308.65</v>
      </c>
      <c r="M25" s="31">
        <v>0</v>
      </c>
      <c r="N25" s="31">
        <f>SUM(N10:N24)</f>
        <v>523209.89000000007</v>
      </c>
    </row>
    <row r="26" spans="1:14">
      <c r="A26" s="32" t="s">
        <v>21</v>
      </c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5"/>
    </row>
    <row r="27" spans="1:14" ht="15" thickBot="1">
      <c r="A27" s="36"/>
      <c r="B27" s="37">
        <f>B9+B25</f>
        <v>1892243.9300000002</v>
      </c>
      <c r="C27" s="37">
        <f>C9+C25</f>
        <v>429751.10000000003</v>
      </c>
      <c r="D27" s="37">
        <f>D9+D25</f>
        <v>48042.36</v>
      </c>
      <c r="E27" s="37">
        <f>E25</f>
        <v>0</v>
      </c>
      <c r="F27" s="37">
        <f>F9+F25</f>
        <v>42062.259999999995</v>
      </c>
      <c r="G27" s="37">
        <v>2052</v>
      </c>
      <c r="H27" s="37">
        <f>H9+H25</f>
        <v>6950</v>
      </c>
      <c r="I27" s="37">
        <f>I9+I24</f>
        <v>7619.22</v>
      </c>
      <c r="J27" s="37">
        <f>J25</f>
        <v>1760</v>
      </c>
      <c r="K27" s="37">
        <f>K25</f>
        <v>0</v>
      </c>
      <c r="L27" s="37">
        <f>L9+L25</f>
        <v>70279.14</v>
      </c>
      <c r="M27" s="37">
        <f>M25</f>
        <v>0</v>
      </c>
      <c r="N27" s="38">
        <f>B27+C27+D27+E27+F27+G27+H27+I27+J27+K27+L27+M27</f>
        <v>2500760.0100000002</v>
      </c>
    </row>
  </sheetData>
  <mergeCells count="7">
    <mergeCell ref="B2:C2"/>
    <mergeCell ref="F2:L2"/>
    <mergeCell ref="F3:N3"/>
    <mergeCell ref="A4:D4"/>
    <mergeCell ref="A6:A7"/>
    <mergeCell ref="B6:M6"/>
    <mergeCell ref="N6:N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topLeftCell="A7" workbookViewId="0">
      <selection activeCell="G21" sqref="G21"/>
    </sheetView>
  </sheetViews>
  <sheetFormatPr defaultRowHeight="14.4"/>
  <cols>
    <col min="2" max="2" width="12.5546875" customWidth="1"/>
    <col min="3" max="3" width="11.88671875" customWidth="1"/>
    <col min="4" max="4" width="9.88671875" customWidth="1"/>
    <col min="6" max="6" width="11.33203125" customWidth="1"/>
    <col min="8" max="8" width="9.6640625" customWidth="1"/>
    <col min="12" max="12" width="10.88671875" customWidth="1"/>
    <col min="13" max="13" width="10" bestFit="1" customWidth="1"/>
    <col min="14" max="14" width="12.33203125" customWidth="1"/>
  </cols>
  <sheetData>
    <row r="1" spans="1:14" ht="15.6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"/>
      <c r="N1" s="2"/>
    </row>
    <row r="2" spans="1:14" ht="16.2" thickBot="1">
      <c r="A2" s="9" t="s">
        <v>1</v>
      </c>
      <c r="B2" s="54" t="s">
        <v>22</v>
      </c>
      <c r="C2" s="55"/>
      <c r="D2" s="10"/>
      <c r="E2" s="10"/>
      <c r="F2" s="56" t="s">
        <v>2</v>
      </c>
      <c r="G2" s="56"/>
      <c r="H2" s="56"/>
      <c r="I2" s="56"/>
      <c r="J2" s="56"/>
      <c r="K2" s="56"/>
      <c r="L2" s="56"/>
      <c r="M2" s="11"/>
      <c r="N2" s="2"/>
    </row>
    <row r="3" spans="1:14" ht="16.2" thickBot="1">
      <c r="A3" s="27"/>
      <c r="B3" s="28" t="s">
        <v>3</v>
      </c>
      <c r="C3" s="29"/>
      <c r="D3" s="10"/>
      <c r="E3" s="10"/>
      <c r="F3" s="58" t="s">
        <v>39</v>
      </c>
      <c r="G3" s="59"/>
      <c r="H3" s="60"/>
      <c r="I3" s="60"/>
      <c r="J3" s="60"/>
      <c r="K3" s="60"/>
      <c r="L3" s="60"/>
      <c r="M3" s="60"/>
      <c r="N3" s="61"/>
    </row>
    <row r="4" spans="1:14" ht="15.6">
      <c r="A4" s="57" t="s">
        <v>4</v>
      </c>
      <c r="B4" s="57"/>
      <c r="C4" s="57"/>
      <c r="D4" s="57"/>
      <c r="E4" s="7"/>
      <c r="F4" s="7"/>
      <c r="G4" s="7"/>
      <c r="H4" s="7"/>
      <c r="I4" s="12"/>
      <c r="J4" s="12"/>
      <c r="K4" s="12"/>
      <c r="L4" s="12"/>
      <c r="M4" s="11"/>
      <c r="N4" s="1"/>
    </row>
    <row r="5" spans="1:14">
      <c r="A5" s="13" t="s">
        <v>5</v>
      </c>
      <c r="B5" s="14"/>
      <c r="C5" s="13"/>
      <c r="D5" s="13"/>
      <c r="E5" s="2"/>
      <c r="F5" s="2"/>
      <c r="G5" s="2"/>
      <c r="H5" s="2"/>
      <c r="I5" s="15"/>
      <c r="J5" s="15"/>
      <c r="K5" s="15"/>
      <c r="L5" s="15"/>
      <c r="M5" s="11"/>
      <c r="N5" s="1"/>
    </row>
    <row r="6" spans="1:14">
      <c r="A6" s="51" t="s">
        <v>6</v>
      </c>
      <c r="B6" s="52" t="s">
        <v>7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3" t="s">
        <v>8</v>
      </c>
    </row>
    <row r="7" spans="1:14">
      <c r="A7" s="51"/>
      <c r="B7" s="16">
        <v>2111</v>
      </c>
      <c r="C7" s="16">
        <v>2120</v>
      </c>
      <c r="D7" s="16">
        <v>2210</v>
      </c>
      <c r="E7" s="16">
        <v>2220</v>
      </c>
      <c r="F7" s="16">
        <v>2230</v>
      </c>
      <c r="G7" s="16">
        <v>3110</v>
      </c>
      <c r="H7" s="16">
        <v>2240</v>
      </c>
      <c r="I7" s="16">
        <v>2800</v>
      </c>
      <c r="J7" s="16">
        <v>2250</v>
      </c>
      <c r="K7" s="16">
        <v>2272</v>
      </c>
      <c r="L7" s="16">
        <v>2273</v>
      </c>
      <c r="M7" s="16">
        <v>2275</v>
      </c>
      <c r="N7" s="53"/>
    </row>
    <row r="8" spans="1:14" ht="15" thickBo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/>
      <c r="H8" s="26">
        <v>7</v>
      </c>
      <c r="I8" s="26">
        <v>8</v>
      </c>
      <c r="J8" s="26">
        <v>11</v>
      </c>
      <c r="K8" s="26">
        <v>12</v>
      </c>
      <c r="L8" s="26">
        <v>13</v>
      </c>
      <c r="M8" s="26">
        <v>16</v>
      </c>
      <c r="N8" s="26">
        <v>18</v>
      </c>
    </row>
    <row r="9" spans="1:14" ht="42.6" thickBot="1">
      <c r="A9" s="39" t="s">
        <v>9</v>
      </c>
      <c r="B9" s="37">
        <v>1892243.93</v>
      </c>
      <c r="C9" s="37">
        <v>429751.1</v>
      </c>
      <c r="D9" s="37">
        <v>48042.36</v>
      </c>
      <c r="E9" s="37"/>
      <c r="F9" s="37">
        <v>42062.26</v>
      </c>
      <c r="G9" s="37">
        <v>2052</v>
      </c>
      <c r="H9" s="37">
        <v>6950</v>
      </c>
      <c r="I9" s="37">
        <v>7619.22</v>
      </c>
      <c r="J9" s="37">
        <v>1760</v>
      </c>
      <c r="K9" s="37"/>
      <c r="L9" s="37">
        <v>70279.14</v>
      </c>
      <c r="M9" s="37"/>
      <c r="N9" s="38">
        <f>B9+C9+D9+E9+F9+G9+H9+I9+J9+K9+L9+M9</f>
        <v>2500760.0099999998</v>
      </c>
    </row>
    <row r="10" spans="1:14">
      <c r="A10" s="19" t="s">
        <v>10</v>
      </c>
      <c r="B10" s="18">
        <v>848590.95</v>
      </c>
      <c r="C10" s="18">
        <v>176760.59</v>
      </c>
      <c r="D10" s="18"/>
      <c r="E10" s="18"/>
      <c r="F10" s="18"/>
      <c r="G10" s="18"/>
      <c r="H10" s="43"/>
      <c r="I10" s="18"/>
      <c r="J10" s="18"/>
      <c r="K10" s="18"/>
      <c r="L10" s="18"/>
      <c r="M10" s="20"/>
      <c r="N10" s="24">
        <f>B10+C10</f>
        <v>1025351.5399999999</v>
      </c>
    </row>
    <row r="11" spans="1:14">
      <c r="A11" s="19" t="s">
        <v>11</v>
      </c>
      <c r="B11" s="18"/>
      <c r="C11" s="18"/>
      <c r="D11" s="18"/>
      <c r="E11" s="18"/>
      <c r="F11" s="18"/>
      <c r="G11" s="48"/>
      <c r="H11" s="46"/>
      <c r="I11" s="18"/>
      <c r="J11" s="18"/>
      <c r="K11" s="18"/>
      <c r="L11" s="18"/>
      <c r="M11" s="20"/>
      <c r="N11" s="24">
        <v>0</v>
      </c>
    </row>
    <row r="12" spans="1:14">
      <c r="A12" s="19" t="s">
        <v>30</v>
      </c>
      <c r="B12" s="43"/>
      <c r="C12" s="18"/>
      <c r="D12" s="18"/>
      <c r="E12" s="43"/>
      <c r="F12" s="43"/>
      <c r="G12" s="46"/>
      <c r="H12" s="17">
        <v>600</v>
      </c>
      <c r="I12" s="18"/>
      <c r="J12" s="43"/>
      <c r="K12" s="43"/>
      <c r="L12" s="43"/>
      <c r="M12" s="43"/>
      <c r="N12" s="24">
        <v>600</v>
      </c>
    </row>
    <row r="13" spans="1:14">
      <c r="A13" s="19" t="s">
        <v>13</v>
      </c>
      <c r="B13" s="18"/>
      <c r="C13" s="18"/>
      <c r="D13" s="18"/>
      <c r="E13" s="18"/>
      <c r="F13" s="18"/>
      <c r="G13" s="18"/>
      <c r="H13" s="18">
        <v>3000</v>
      </c>
      <c r="I13" s="18"/>
      <c r="J13" s="18"/>
      <c r="K13" s="18"/>
      <c r="L13" s="18">
        <v>11757.2</v>
      </c>
      <c r="M13" s="18"/>
      <c r="N13" s="24">
        <f>H13+L13</f>
        <v>14757.2</v>
      </c>
    </row>
    <row r="14" spans="1:14">
      <c r="A14" s="19" t="s">
        <v>14</v>
      </c>
      <c r="B14" s="43"/>
      <c r="C14" s="18"/>
      <c r="D14" s="18"/>
      <c r="E14" s="18"/>
      <c r="F14" s="18">
        <v>7000</v>
      </c>
      <c r="G14" s="18"/>
      <c r="H14" s="18"/>
      <c r="I14" s="18"/>
      <c r="J14" s="18"/>
      <c r="K14" s="18"/>
      <c r="L14" s="18"/>
      <c r="M14" s="18"/>
      <c r="N14" s="24">
        <f>F14</f>
        <v>7000</v>
      </c>
    </row>
    <row r="15" spans="1:14" ht="15.6">
      <c r="A15" s="47" t="s">
        <v>23</v>
      </c>
      <c r="B15" s="43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>
        <v>12000</v>
      </c>
      <c r="N15" s="24">
        <f>M15</f>
        <v>12000</v>
      </c>
    </row>
    <row r="16" spans="1:14">
      <c r="A16" s="19" t="s">
        <v>15</v>
      </c>
      <c r="B16" s="43"/>
      <c r="C16" s="18"/>
      <c r="D16" s="18"/>
      <c r="E16" s="18"/>
      <c r="F16" s="43"/>
      <c r="G16" s="43"/>
      <c r="H16" s="18">
        <v>1792.2</v>
      </c>
      <c r="I16" s="18"/>
      <c r="J16" s="18"/>
      <c r="K16" s="18"/>
      <c r="L16" s="18"/>
      <c r="M16" s="18"/>
      <c r="N16" s="24">
        <f>H16</f>
        <v>1792.2</v>
      </c>
    </row>
    <row r="17" spans="1:14">
      <c r="A17" s="19" t="s">
        <v>41</v>
      </c>
      <c r="B17" s="43"/>
      <c r="C17" s="18"/>
      <c r="D17" s="18">
        <v>24700</v>
      </c>
      <c r="E17" s="18"/>
      <c r="F17" s="18"/>
      <c r="G17" s="18"/>
      <c r="H17" s="18"/>
      <c r="I17" s="18"/>
      <c r="J17" s="18"/>
      <c r="K17" s="18"/>
      <c r="L17" s="18"/>
      <c r="M17" s="18"/>
      <c r="N17" s="24">
        <f>D17</f>
        <v>24700</v>
      </c>
    </row>
    <row r="18" spans="1:14">
      <c r="A18" s="44" t="s">
        <v>16</v>
      </c>
      <c r="B18" s="43"/>
      <c r="C18" s="18"/>
      <c r="D18" s="18"/>
      <c r="E18" s="18"/>
      <c r="F18" s="18"/>
      <c r="G18" s="18"/>
      <c r="H18" s="45"/>
      <c r="I18" s="18"/>
      <c r="J18" s="18"/>
      <c r="K18" s="18"/>
      <c r="L18" s="18"/>
      <c r="M18" s="18"/>
      <c r="N18" s="24">
        <v>0</v>
      </c>
    </row>
    <row r="19" spans="1:14">
      <c r="A19" s="19" t="s">
        <v>17</v>
      </c>
      <c r="B19" s="43"/>
      <c r="C19" s="18"/>
      <c r="D19" s="18"/>
      <c r="E19" s="18"/>
      <c r="F19" s="18"/>
      <c r="G19" s="18"/>
      <c r="H19" s="18">
        <v>400</v>
      </c>
      <c r="I19" s="18"/>
      <c r="J19" s="18"/>
      <c r="K19" s="18"/>
      <c r="L19" s="18"/>
      <c r="M19" s="18"/>
      <c r="N19" s="24">
        <f>H19</f>
        <v>400</v>
      </c>
    </row>
    <row r="20" spans="1:14">
      <c r="A20" s="19" t="s">
        <v>27</v>
      </c>
      <c r="B20" s="43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24">
        <v>0</v>
      </c>
    </row>
    <row r="21" spans="1:14">
      <c r="A21" s="19" t="s">
        <v>42</v>
      </c>
      <c r="B21" s="43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24">
        <v>0</v>
      </c>
    </row>
    <row r="22" spans="1:14">
      <c r="A22" s="44" t="s">
        <v>18</v>
      </c>
      <c r="B22" s="43"/>
      <c r="C22" s="18"/>
      <c r="D22" s="18"/>
      <c r="E22" s="18"/>
      <c r="F22" s="18"/>
      <c r="G22" s="18"/>
      <c r="H22" s="18">
        <v>1900</v>
      </c>
      <c r="I22" s="18"/>
      <c r="J22" s="18"/>
      <c r="K22" s="18"/>
      <c r="L22" s="18"/>
      <c r="M22" s="18"/>
      <c r="N22" s="24">
        <f>H22</f>
        <v>1900</v>
      </c>
    </row>
    <row r="23" spans="1:14">
      <c r="A23" s="42" t="s">
        <v>19</v>
      </c>
      <c r="B23" s="43"/>
      <c r="C23" s="18"/>
      <c r="D23" s="25"/>
      <c r="E23" s="18"/>
      <c r="F23" s="18"/>
      <c r="G23" s="18"/>
      <c r="H23" s="18"/>
      <c r="I23" s="18"/>
      <c r="J23" s="18"/>
      <c r="K23" s="18"/>
      <c r="L23" s="18"/>
      <c r="M23" s="18"/>
      <c r="N23" s="24">
        <v>0</v>
      </c>
    </row>
    <row r="24" spans="1:14" ht="15" thickBot="1">
      <c r="A24" s="21" t="s">
        <v>28</v>
      </c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4">
        <f>I24</f>
        <v>0</v>
      </c>
    </row>
    <row r="25" spans="1:14" ht="15" thickBot="1">
      <c r="A25" s="30" t="s">
        <v>20</v>
      </c>
      <c r="B25" s="31">
        <f>SUM(B10:B24)</f>
        <v>848590.95</v>
      </c>
      <c r="C25" s="31">
        <f>SUM(C10:C24)</f>
        <v>176760.59</v>
      </c>
      <c r="D25" s="31">
        <f>SUM(D10:D24)</f>
        <v>24700</v>
      </c>
      <c r="E25" s="31">
        <v>0</v>
      </c>
      <c r="F25" s="31">
        <f>SUM(F10:F24)</f>
        <v>7000</v>
      </c>
      <c r="G25" s="31">
        <v>0</v>
      </c>
      <c r="H25" s="31">
        <f>SUM(H10:H24)</f>
        <v>7692.2</v>
      </c>
      <c r="I25" s="31">
        <f>I24</f>
        <v>0</v>
      </c>
      <c r="J25" s="31">
        <v>0</v>
      </c>
      <c r="K25" s="31">
        <v>0</v>
      </c>
      <c r="L25" s="31">
        <f>SUM(L10:L24)</f>
        <v>11757.2</v>
      </c>
      <c r="M25" s="31">
        <f>M15</f>
        <v>12000</v>
      </c>
      <c r="N25" s="31">
        <f>N10+N11+N12+N13+N14+N15+N16+N17+N18+N19+N20+N21+N22+N23+N24</f>
        <v>1088500.9399999997</v>
      </c>
    </row>
    <row r="26" spans="1:14">
      <c r="A26" s="32" t="s">
        <v>21</v>
      </c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5"/>
    </row>
    <row r="27" spans="1:14" ht="15" thickBot="1">
      <c r="A27" s="36"/>
      <c r="B27" s="37">
        <f>B9+B25</f>
        <v>2740834.88</v>
      </c>
      <c r="C27" s="37">
        <f>C9+C25</f>
        <v>606511.68999999994</v>
      </c>
      <c r="D27" s="37">
        <f>D9+D25</f>
        <v>72742.36</v>
      </c>
      <c r="E27" s="37">
        <f>E25</f>
        <v>0</v>
      </c>
      <c r="F27" s="37">
        <f>F9+F25</f>
        <v>49062.26</v>
      </c>
      <c r="G27" s="37">
        <v>2052</v>
      </c>
      <c r="H27" s="37">
        <f>H9+H25</f>
        <v>14642.2</v>
      </c>
      <c r="I27" s="37">
        <f>I9+I24</f>
        <v>7619.22</v>
      </c>
      <c r="J27" s="37">
        <v>1760</v>
      </c>
      <c r="K27" s="37">
        <f>K25</f>
        <v>0</v>
      </c>
      <c r="L27" s="37">
        <f>L9+L25</f>
        <v>82036.34</v>
      </c>
      <c r="M27" s="37">
        <f>M25</f>
        <v>12000</v>
      </c>
      <c r="N27" s="38">
        <f>N9+N25</f>
        <v>3589260.9499999993</v>
      </c>
    </row>
  </sheetData>
  <mergeCells count="7">
    <mergeCell ref="B2:C2"/>
    <mergeCell ref="F2:L2"/>
    <mergeCell ref="F3:N3"/>
    <mergeCell ref="A4:D4"/>
    <mergeCell ref="A6:A7"/>
    <mergeCell ref="B6:M6"/>
    <mergeCell ref="N6:N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7"/>
  <sheetViews>
    <sheetView topLeftCell="A7" workbookViewId="0">
      <selection activeCell="D28" sqref="D28"/>
    </sheetView>
  </sheetViews>
  <sheetFormatPr defaultRowHeight="14.4"/>
  <cols>
    <col min="2" max="2" width="11.44140625" customWidth="1"/>
    <col min="3" max="3" width="13.109375" customWidth="1"/>
    <col min="4" max="4" width="11.77734375" customWidth="1"/>
    <col min="6" max="6" width="12.77734375" customWidth="1"/>
    <col min="8" max="8" width="10.21875" customWidth="1"/>
    <col min="13" max="13" width="9.77734375" customWidth="1"/>
    <col min="14" max="14" width="9.6640625" customWidth="1"/>
    <col min="15" max="15" width="11.5546875" customWidth="1"/>
  </cols>
  <sheetData>
    <row r="1" spans="1:15" ht="15.6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2"/>
    </row>
    <row r="2" spans="1:15" ht="16.2" thickBot="1">
      <c r="A2" s="9" t="s">
        <v>1</v>
      </c>
      <c r="B2" s="54" t="s">
        <v>22</v>
      </c>
      <c r="C2" s="55"/>
      <c r="D2" s="10"/>
      <c r="E2" s="10"/>
      <c r="F2" s="56" t="s">
        <v>2</v>
      </c>
      <c r="G2" s="56"/>
      <c r="H2" s="56"/>
      <c r="I2" s="56"/>
      <c r="J2" s="56"/>
      <c r="K2" s="56"/>
      <c r="L2" s="56"/>
      <c r="M2" s="56"/>
      <c r="N2" s="11"/>
      <c r="O2" s="2"/>
    </row>
    <row r="3" spans="1:15" ht="16.2" thickBot="1">
      <c r="A3" s="27"/>
      <c r="B3" s="28" t="s">
        <v>3</v>
      </c>
      <c r="C3" s="29"/>
      <c r="D3" s="10"/>
      <c r="E3" s="10"/>
      <c r="F3" s="58" t="s">
        <v>40</v>
      </c>
      <c r="G3" s="59"/>
      <c r="H3" s="60"/>
      <c r="I3" s="60"/>
      <c r="J3" s="60"/>
      <c r="K3" s="60"/>
      <c r="L3" s="60"/>
      <c r="M3" s="60"/>
      <c r="N3" s="60"/>
      <c r="O3" s="61"/>
    </row>
    <row r="4" spans="1:15" ht="15.6">
      <c r="A4" s="57" t="s">
        <v>4</v>
      </c>
      <c r="B4" s="57"/>
      <c r="C4" s="57"/>
      <c r="D4" s="57"/>
      <c r="E4" s="7"/>
      <c r="F4" s="7"/>
      <c r="G4" s="7"/>
      <c r="H4" s="7"/>
      <c r="I4" s="12"/>
      <c r="J4" s="12"/>
      <c r="K4" s="12"/>
      <c r="L4" s="12"/>
      <c r="M4" s="12"/>
      <c r="N4" s="11"/>
      <c r="O4" s="1"/>
    </row>
    <row r="5" spans="1:15">
      <c r="A5" s="13" t="s">
        <v>5</v>
      </c>
      <c r="B5" s="14"/>
      <c r="C5" s="13"/>
      <c r="D5" s="13"/>
      <c r="E5" s="2"/>
      <c r="F5" s="2"/>
      <c r="G5" s="2"/>
      <c r="H5" s="2"/>
      <c r="I5" s="15"/>
      <c r="J5" s="15"/>
      <c r="K5" s="15"/>
      <c r="L5" s="15"/>
      <c r="M5" s="15"/>
      <c r="N5" s="11"/>
      <c r="O5" s="1"/>
    </row>
    <row r="6" spans="1:15">
      <c r="A6" s="51" t="s">
        <v>6</v>
      </c>
      <c r="B6" s="52" t="s">
        <v>7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3" t="s">
        <v>8</v>
      </c>
    </row>
    <row r="7" spans="1:15">
      <c r="A7" s="51"/>
      <c r="B7" s="16">
        <v>2111</v>
      </c>
      <c r="C7" s="16">
        <v>2120</v>
      </c>
      <c r="D7" s="16">
        <v>2210</v>
      </c>
      <c r="E7" s="16">
        <v>2220</v>
      </c>
      <c r="F7" s="16">
        <v>2230</v>
      </c>
      <c r="G7" s="16">
        <v>3110</v>
      </c>
      <c r="H7" s="16">
        <v>2240</v>
      </c>
      <c r="I7" s="16">
        <v>2800</v>
      </c>
      <c r="J7" s="16">
        <v>2282</v>
      </c>
      <c r="K7" s="16">
        <v>2250</v>
      </c>
      <c r="L7" s="16">
        <v>2272</v>
      </c>
      <c r="M7" s="16">
        <v>2273</v>
      </c>
      <c r="N7" s="16">
        <v>2275</v>
      </c>
      <c r="O7" s="53"/>
    </row>
    <row r="8" spans="1:15" ht="15" thickBo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/>
      <c r="H8" s="26">
        <v>7</v>
      </c>
      <c r="I8" s="26">
        <v>8</v>
      </c>
      <c r="J8" s="26">
        <v>11</v>
      </c>
      <c r="K8" s="26"/>
      <c r="L8" s="26">
        <v>12</v>
      </c>
      <c r="M8" s="26">
        <v>13</v>
      </c>
      <c r="N8" s="26">
        <v>16</v>
      </c>
      <c r="O8" s="26">
        <v>18</v>
      </c>
    </row>
    <row r="9" spans="1:15" ht="42.6" thickBot="1">
      <c r="A9" s="39" t="s">
        <v>9</v>
      </c>
      <c r="B9" s="37">
        <f>червень!B27</f>
        <v>2740834.88</v>
      </c>
      <c r="C9" s="37">
        <f>червень!C27</f>
        <v>606511.68999999994</v>
      </c>
      <c r="D9" s="37">
        <v>72742.36</v>
      </c>
      <c r="E9" s="37">
        <f>травень!E27</f>
        <v>0</v>
      </c>
      <c r="F9" s="37">
        <f>червень!F27</f>
        <v>49062.26</v>
      </c>
      <c r="G9" s="37">
        <f>червень!G27</f>
        <v>2052</v>
      </c>
      <c r="H9" s="37">
        <f>червень!H27</f>
        <v>14642.2</v>
      </c>
      <c r="I9" s="37">
        <f>червень!I27</f>
        <v>7619.22</v>
      </c>
      <c r="J9" s="37">
        <f>червень!K27</f>
        <v>0</v>
      </c>
      <c r="K9" s="37">
        <f>червень!J27</f>
        <v>1760</v>
      </c>
      <c r="L9" s="37">
        <f>червень!K27</f>
        <v>0</v>
      </c>
      <c r="M9" s="37">
        <f>червень!L27</f>
        <v>82036.34</v>
      </c>
      <c r="N9" s="37">
        <f>червень!M27</f>
        <v>12000</v>
      </c>
      <c r="O9" s="38">
        <f>B9+C9+D9+E9+F9+G9+H9+I9+J9+K9+L9+M9+N9</f>
        <v>3589260.9499999997</v>
      </c>
    </row>
    <row r="10" spans="1:15">
      <c r="A10" s="19" t="s">
        <v>10</v>
      </c>
      <c r="B10" s="18">
        <v>163457.46</v>
      </c>
      <c r="C10" s="18">
        <v>37374.769999999997</v>
      </c>
      <c r="D10" s="18"/>
      <c r="E10" s="18"/>
      <c r="F10" s="18"/>
      <c r="G10" s="18"/>
      <c r="H10" s="43"/>
      <c r="I10" s="18"/>
      <c r="J10" s="18"/>
      <c r="K10" s="18"/>
      <c r="L10" s="18"/>
      <c r="M10" s="18"/>
      <c r="N10" s="20"/>
      <c r="O10" s="24">
        <f>B10+C10</f>
        <v>200832.22999999998</v>
      </c>
    </row>
    <row r="11" spans="1:15">
      <c r="A11" s="19" t="s">
        <v>11</v>
      </c>
      <c r="B11" s="18"/>
      <c r="C11" s="18"/>
      <c r="D11" s="18"/>
      <c r="E11" s="18"/>
      <c r="F11" s="18"/>
      <c r="G11" s="48"/>
      <c r="H11" s="46"/>
      <c r="I11" s="18"/>
      <c r="J11" s="18"/>
      <c r="K11" s="18"/>
      <c r="L11" s="18"/>
      <c r="M11" s="18"/>
      <c r="N11" s="20"/>
      <c r="O11" s="24">
        <v>0</v>
      </c>
    </row>
    <row r="12" spans="1:15">
      <c r="A12" s="19" t="s">
        <v>12</v>
      </c>
      <c r="B12" s="43"/>
      <c r="C12" s="18"/>
      <c r="D12" s="18"/>
      <c r="E12" s="43"/>
      <c r="F12" s="43"/>
      <c r="G12" s="46"/>
      <c r="H12" s="17"/>
      <c r="I12" s="18"/>
      <c r="J12" s="43"/>
      <c r="K12" s="43"/>
      <c r="L12" s="43"/>
      <c r="M12" s="43"/>
      <c r="N12" s="43"/>
      <c r="O12" s="24">
        <v>0</v>
      </c>
    </row>
    <row r="13" spans="1:15">
      <c r="A13" s="19" t="s">
        <v>13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>
        <v>10089.280000000001</v>
      </c>
      <c r="N13" s="18"/>
      <c r="O13" s="24">
        <f>M13</f>
        <v>10089.280000000001</v>
      </c>
    </row>
    <row r="14" spans="1:15">
      <c r="A14" s="19" t="s">
        <v>14</v>
      </c>
      <c r="B14" s="43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24">
        <f>F14</f>
        <v>0</v>
      </c>
    </row>
    <row r="15" spans="1:15" ht="15.6">
      <c r="A15" s="47" t="s">
        <v>23</v>
      </c>
      <c r="B15" s="43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24">
        <v>0</v>
      </c>
    </row>
    <row r="16" spans="1:15">
      <c r="A16" s="19" t="s">
        <v>15</v>
      </c>
      <c r="B16" s="43"/>
      <c r="C16" s="18"/>
      <c r="D16" s="18">
        <v>72</v>
      </c>
      <c r="E16" s="18"/>
      <c r="F16" s="43"/>
      <c r="G16" s="43"/>
      <c r="H16" s="18">
        <v>856</v>
      </c>
      <c r="I16" s="18"/>
      <c r="J16" s="18"/>
      <c r="K16" s="18"/>
      <c r="L16" s="18"/>
      <c r="M16" s="18"/>
      <c r="N16" s="18"/>
      <c r="O16" s="24">
        <f>D16+H16</f>
        <v>928</v>
      </c>
    </row>
    <row r="17" spans="1:15">
      <c r="A17" s="19" t="s">
        <v>24</v>
      </c>
      <c r="B17" s="43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24">
        <v>0</v>
      </c>
    </row>
    <row r="18" spans="1:15">
      <c r="A18" s="44" t="s">
        <v>16</v>
      </c>
      <c r="B18" s="43"/>
      <c r="C18" s="18"/>
      <c r="D18" s="18"/>
      <c r="E18" s="18"/>
      <c r="F18" s="18"/>
      <c r="G18" s="18"/>
      <c r="H18" s="45"/>
      <c r="I18" s="18"/>
      <c r="J18" s="18"/>
      <c r="K18" s="18"/>
      <c r="L18" s="18"/>
      <c r="M18" s="18"/>
      <c r="N18" s="18"/>
      <c r="O18" s="24">
        <v>0</v>
      </c>
    </row>
    <row r="19" spans="1:15">
      <c r="A19" s="19" t="s">
        <v>17</v>
      </c>
      <c r="B19" s="43"/>
      <c r="C19" s="18"/>
      <c r="D19" s="18"/>
      <c r="E19" s="18"/>
      <c r="F19" s="18"/>
      <c r="G19" s="18"/>
      <c r="H19" s="18">
        <v>400</v>
      </c>
      <c r="I19" s="18"/>
      <c r="J19" s="18"/>
      <c r="K19" s="18"/>
      <c r="L19" s="18"/>
      <c r="M19" s="18"/>
      <c r="N19" s="18"/>
      <c r="O19" s="24">
        <f>H19</f>
        <v>400</v>
      </c>
    </row>
    <row r="20" spans="1:15">
      <c r="A20" s="19" t="s">
        <v>30</v>
      </c>
      <c r="B20" s="43"/>
      <c r="C20" s="18"/>
      <c r="D20" s="18"/>
      <c r="E20" s="18"/>
      <c r="F20" s="18"/>
      <c r="G20" s="18"/>
      <c r="H20" s="18">
        <v>600</v>
      </c>
      <c r="I20" s="18"/>
      <c r="J20" s="18"/>
      <c r="K20" s="18"/>
      <c r="L20" s="18"/>
      <c r="M20" s="18"/>
      <c r="N20" s="18"/>
      <c r="O20" s="24">
        <f>H20</f>
        <v>600</v>
      </c>
    </row>
    <row r="21" spans="1:15">
      <c r="A21" s="19" t="s">
        <v>26</v>
      </c>
      <c r="B21" s="43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24">
        <v>0</v>
      </c>
    </row>
    <row r="22" spans="1:15">
      <c r="A22" s="44" t="s">
        <v>18</v>
      </c>
      <c r="B22" s="43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24">
        <v>0</v>
      </c>
    </row>
    <row r="23" spans="1:15">
      <c r="A23" s="42" t="s">
        <v>25</v>
      </c>
      <c r="B23" s="43"/>
      <c r="C23" s="18"/>
      <c r="D23" s="25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24">
        <v>0</v>
      </c>
    </row>
    <row r="24" spans="1:15" ht="15" thickBot="1">
      <c r="A24" s="21" t="s">
        <v>28</v>
      </c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4">
        <f>I24</f>
        <v>0</v>
      </c>
    </row>
    <row r="25" spans="1:15" ht="15" thickBot="1">
      <c r="A25" s="30" t="s">
        <v>20</v>
      </c>
      <c r="B25" s="31">
        <f>SUM(B10:B24)</f>
        <v>163457.46</v>
      </c>
      <c r="C25" s="31">
        <f>SUM(C10:C24)</f>
        <v>37374.769999999997</v>
      </c>
      <c r="D25" s="31">
        <f>SUM(D10:D24)</f>
        <v>72</v>
      </c>
      <c r="E25" s="31">
        <v>0</v>
      </c>
      <c r="F25" s="31">
        <f>SUM(F10:F24)</f>
        <v>0</v>
      </c>
      <c r="G25" s="31">
        <v>0</v>
      </c>
      <c r="H25" s="31">
        <f>SUM(H10:H24)</f>
        <v>1856</v>
      </c>
      <c r="I25" s="31">
        <f>I24</f>
        <v>0</v>
      </c>
      <c r="J25" s="31">
        <v>0</v>
      </c>
      <c r="K25" s="31"/>
      <c r="L25" s="31">
        <v>0</v>
      </c>
      <c r="M25" s="31">
        <f>SUM(M10:M24)</f>
        <v>10089.280000000001</v>
      </c>
      <c r="N25" s="31">
        <v>0</v>
      </c>
      <c r="O25" s="31">
        <f>SUM(O10:O24)</f>
        <v>212849.50999999998</v>
      </c>
    </row>
    <row r="26" spans="1:15">
      <c r="A26" s="32" t="s">
        <v>21</v>
      </c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5"/>
    </row>
    <row r="27" spans="1:15" ht="15" thickBot="1">
      <c r="A27" s="36"/>
      <c r="B27" s="37">
        <f>B9+B25</f>
        <v>2904292.34</v>
      </c>
      <c r="C27" s="37">
        <f>C9+C25</f>
        <v>643886.46</v>
      </c>
      <c r="D27" s="37">
        <f>D9+D25</f>
        <v>72814.36</v>
      </c>
      <c r="E27" s="37">
        <f>E25</f>
        <v>0</v>
      </c>
      <c r="F27" s="37">
        <f>F9+F25</f>
        <v>49062.26</v>
      </c>
      <c r="G27" s="37">
        <v>2052</v>
      </c>
      <c r="H27" s="37">
        <f>H9+H25</f>
        <v>16498.2</v>
      </c>
      <c r="I27" s="37">
        <f>I9+I24</f>
        <v>7619.22</v>
      </c>
      <c r="J27" s="37">
        <f>J25</f>
        <v>0</v>
      </c>
      <c r="K27" s="37">
        <v>1760</v>
      </c>
      <c r="L27" s="37">
        <f>L25</f>
        <v>0</v>
      </c>
      <c r="M27" s="37">
        <f>M9+M25</f>
        <v>92125.62</v>
      </c>
      <c r="N27" s="37">
        <v>12000</v>
      </c>
      <c r="O27" s="38">
        <f>O9+O25</f>
        <v>3802110.4599999995</v>
      </c>
    </row>
  </sheetData>
  <mergeCells count="7">
    <mergeCell ref="B2:C2"/>
    <mergeCell ref="F2:M2"/>
    <mergeCell ref="F3:O3"/>
    <mergeCell ref="A4:D4"/>
    <mergeCell ref="A6:A7"/>
    <mergeCell ref="B6:N6"/>
    <mergeCell ref="O6:O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7"/>
  <sheetViews>
    <sheetView topLeftCell="A4" workbookViewId="0">
      <selection activeCell="G29" sqref="G29"/>
    </sheetView>
  </sheetViews>
  <sheetFormatPr defaultRowHeight="14.4"/>
  <cols>
    <col min="2" max="2" width="12.44140625" customWidth="1"/>
    <col min="3" max="3" width="11.21875" customWidth="1"/>
    <col min="4" max="4" width="9.5546875" customWidth="1"/>
    <col min="6" max="6" width="9.6640625" customWidth="1"/>
    <col min="8" max="8" width="9.88671875" customWidth="1"/>
    <col min="13" max="13" width="11" customWidth="1"/>
    <col min="14" max="14" width="10.21875" customWidth="1"/>
    <col min="15" max="15" width="12" customWidth="1"/>
  </cols>
  <sheetData>
    <row r="1" spans="1:15" ht="15.6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2"/>
    </row>
    <row r="2" spans="1:15" ht="16.2" thickBot="1">
      <c r="A2" s="9" t="s">
        <v>1</v>
      </c>
      <c r="B2" s="54" t="s">
        <v>22</v>
      </c>
      <c r="C2" s="55"/>
      <c r="D2" s="10"/>
      <c r="E2" s="10"/>
      <c r="F2" s="56" t="s">
        <v>2</v>
      </c>
      <c r="G2" s="56"/>
      <c r="H2" s="56"/>
      <c r="I2" s="56"/>
      <c r="J2" s="56"/>
      <c r="K2" s="56"/>
      <c r="L2" s="56"/>
      <c r="M2" s="56"/>
      <c r="N2" s="11"/>
      <c r="O2" s="2"/>
    </row>
    <row r="3" spans="1:15" ht="16.2" thickBot="1">
      <c r="A3" s="27"/>
      <c r="B3" s="28" t="s">
        <v>3</v>
      </c>
      <c r="C3" s="29"/>
      <c r="D3" s="10"/>
      <c r="E3" s="10"/>
      <c r="F3" s="58" t="s">
        <v>43</v>
      </c>
      <c r="G3" s="59"/>
      <c r="H3" s="60"/>
      <c r="I3" s="60"/>
      <c r="J3" s="60"/>
      <c r="K3" s="60"/>
      <c r="L3" s="60"/>
      <c r="M3" s="60"/>
      <c r="N3" s="60"/>
      <c r="O3" s="61"/>
    </row>
    <row r="4" spans="1:15" ht="15.6">
      <c r="A4" s="57" t="s">
        <v>4</v>
      </c>
      <c r="B4" s="57"/>
      <c r="C4" s="57"/>
      <c r="D4" s="57"/>
      <c r="E4" s="7"/>
      <c r="F4" s="7"/>
      <c r="G4" s="7"/>
      <c r="H4" s="7"/>
      <c r="I4" s="12"/>
      <c r="J4" s="12"/>
      <c r="K4" s="12"/>
      <c r="L4" s="12"/>
      <c r="M4" s="12"/>
      <c r="N4" s="11"/>
      <c r="O4" s="1"/>
    </row>
    <row r="5" spans="1:15">
      <c r="A5" s="13" t="s">
        <v>5</v>
      </c>
      <c r="B5" s="14"/>
      <c r="C5" s="13"/>
      <c r="D5" s="13"/>
      <c r="E5" s="2"/>
      <c r="F5" s="2"/>
      <c r="G5" s="2"/>
      <c r="H5" s="2"/>
      <c r="I5" s="15"/>
      <c r="J5" s="15"/>
      <c r="K5" s="15"/>
      <c r="L5" s="15"/>
      <c r="M5" s="15"/>
      <c r="N5" s="11"/>
      <c r="O5" s="1"/>
    </row>
    <row r="6" spans="1:15">
      <c r="A6" s="51" t="s">
        <v>6</v>
      </c>
      <c r="B6" s="52" t="s">
        <v>7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3" t="s">
        <v>8</v>
      </c>
    </row>
    <row r="7" spans="1:15">
      <c r="A7" s="51"/>
      <c r="B7" s="16">
        <v>2111</v>
      </c>
      <c r="C7" s="16">
        <v>2120</v>
      </c>
      <c r="D7" s="16">
        <v>2210</v>
      </c>
      <c r="E7" s="16">
        <v>2220</v>
      </c>
      <c r="F7" s="16">
        <v>2230</v>
      </c>
      <c r="G7" s="16">
        <v>3110</v>
      </c>
      <c r="H7" s="16">
        <v>2240</v>
      </c>
      <c r="I7" s="16">
        <v>2800</v>
      </c>
      <c r="J7" s="16">
        <v>2282</v>
      </c>
      <c r="K7" s="16">
        <v>2250</v>
      </c>
      <c r="L7" s="16">
        <v>2272</v>
      </c>
      <c r="M7" s="16">
        <v>2273</v>
      </c>
      <c r="N7" s="16">
        <v>2275</v>
      </c>
      <c r="O7" s="53"/>
    </row>
    <row r="8" spans="1:15" ht="15" thickBo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/>
      <c r="H8" s="26">
        <v>7</v>
      </c>
      <c r="I8" s="26">
        <v>8</v>
      </c>
      <c r="J8" s="26">
        <v>11</v>
      </c>
      <c r="K8" s="26"/>
      <c r="L8" s="26">
        <v>12</v>
      </c>
      <c r="M8" s="26">
        <v>13</v>
      </c>
      <c r="N8" s="26">
        <v>16</v>
      </c>
      <c r="O8" s="26">
        <v>18</v>
      </c>
    </row>
    <row r="9" spans="1:15" ht="42.6" thickBot="1">
      <c r="A9" s="39" t="s">
        <v>9</v>
      </c>
      <c r="B9" s="37">
        <f>липень!B27</f>
        <v>2904292.34</v>
      </c>
      <c r="C9" s="37">
        <f>липень!C27</f>
        <v>643886.46</v>
      </c>
      <c r="D9" s="37">
        <f>липень!D27</f>
        <v>72814.36</v>
      </c>
      <c r="E9" s="37">
        <f>травень!E27</f>
        <v>0</v>
      </c>
      <c r="F9" s="37">
        <f>липень!F27</f>
        <v>49062.26</v>
      </c>
      <c r="G9" s="37">
        <f>липень!G27</f>
        <v>2052</v>
      </c>
      <c r="H9" s="37">
        <f>липень!H27</f>
        <v>16498.2</v>
      </c>
      <c r="I9" s="37">
        <f>липень!I27</f>
        <v>7619.22</v>
      </c>
      <c r="J9" s="37">
        <f>липень!J27</f>
        <v>0</v>
      </c>
      <c r="K9" s="37">
        <f>липень!K27</f>
        <v>1760</v>
      </c>
      <c r="L9" s="37">
        <f>липень!L27</f>
        <v>0</v>
      </c>
      <c r="M9" s="37">
        <f>липень!M27</f>
        <v>92125.62</v>
      </c>
      <c r="N9" s="37">
        <f>липень!N27</f>
        <v>12000</v>
      </c>
      <c r="O9" s="38">
        <f>B9+C9+D9+E9+F9+G9+H9+I9+J9+K9+L9+M9+N9</f>
        <v>3802110.46</v>
      </c>
    </row>
    <row r="10" spans="1:15">
      <c r="A10" s="19" t="s">
        <v>10</v>
      </c>
      <c r="B10" s="18">
        <v>255211.29</v>
      </c>
      <c r="C10" s="18">
        <v>58921.74</v>
      </c>
      <c r="D10" s="18"/>
      <c r="E10" s="18"/>
      <c r="F10" s="18"/>
      <c r="G10" s="18"/>
      <c r="H10" s="43"/>
      <c r="I10" s="18"/>
      <c r="J10" s="18"/>
      <c r="K10" s="18"/>
      <c r="L10" s="18"/>
      <c r="M10" s="18"/>
      <c r="N10" s="20"/>
      <c r="O10" s="24">
        <f>B10+C10</f>
        <v>314133.03000000003</v>
      </c>
    </row>
    <row r="11" spans="1:15">
      <c r="A11" s="19" t="s">
        <v>11</v>
      </c>
      <c r="B11" s="18"/>
      <c r="C11" s="18"/>
      <c r="D11" s="18"/>
      <c r="E11" s="18"/>
      <c r="F11" s="18"/>
      <c r="G11" s="48"/>
      <c r="H11" s="46"/>
      <c r="I11" s="18"/>
      <c r="J11" s="18"/>
      <c r="K11" s="18"/>
      <c r="L11" s="18"/>
      <c r="M11" s="18"/>
      <c r="N11" s="20"/>
      <c r="O11" s="24">
        <v>0</v>
      </c>
    </row>
    <row r="12" spans="1:15">
      <c r="A12" s="19" t="s">
        <v>48</v>
      </c>
      <c r="B12" s="43"/>
      <c r="C12" s="18"/>
      <c r="D12" s="18">
        <v>3977</v>
      </c>
      <c r="E12" s="43"/>
      <c r="F12" s="43"/>
      <c r="G12" s="46"/>
      <c r="H12" s="17"/>
      <c r="I12" s="18"/>
      <c r="J12" s="43"/>
      <c r="K12" s="43"/>
      <c r="L12" s="43"/>
      <c r="M12" s="43"/>
      <c r="N12" s="43"/>
      <c r="O12" s="24">
        <v>3977</v>
      </c>
    </row>
    <row r="13" spans="1:15">
      <c r="A13" s="19" t="s">
        <v>13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>
        <v>8083.67</v>
      </c>
      <c r="N13" s="18"/>
      <c r="O13" s="24">
        <f>M13</f>
        <v>8083.67</v>
      </c>
    </row>
    <row r="14" spans="1:15">
      <c r="A14" s="19" t="s">
        <v>14</v>
      </c>
      <c r="B14" s="43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24">
        <f>F14</f>
        <v>0</v>
      </c>
    </row>
    <row r="15" spans="1:15" ht="15.6">
      <c r="A15" s="47" t="s">
        <v>23</v>
      </c>
      <c r="B15" s="43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24">
        <v>0</v>
      </c>
    </row>
    <row r="16" spans="1:15">
      <c r="A16" s="19" t="s">
        <v>15</v>
      </c>
      <c r="B16" s="43"/>
      <c r="C16" s="18"/>
      <c r="D16" s="18">
        <v>44</v>
      </c>
      <c r="E16" s="18"/>
      <c r="F16" s="43"/>
      <c r="G16" s="43"/>
      <c r="H16" s="18"/>
      <c r="I16" s="18"/>
      <c r="J16" s="18"/>
      <c r="K16" s="18"/>
      <c r="L16" s="18"/>
      <c r="M16" s="18"/>
      <c r="N16" s="18"/>
      <c r="O16" s="24">
        <f>D16+H16</f>
        <v>44</v>
      </c>
    </row>
    <row r="17" spans="1:15">
      <c r="A17" s="19" t="s">
        <v>24</v>
      </c>
      <c r="B17" s="43"/>
      <c r="C17" s="18"/>
      <c r="D17" s="18">
        <v>13300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24">
        <f>D17</f>
        <v>13300</v>
      </c>
    </row>
    <row r="18" spans="1:15">
      <c r="A18" s="44" t="s">
        <v>16</v>
      </c>
      <c r="B18" s="43"/>
      <c r="C18" s="18"/>
      <c r="D18" s="18"/>
      <c r="E18" s="18"/>
      <c r="F18" s="18"/>
      <c r="G18" s="18"/>
      <c r="H18" s="45"/>
      <c r="I18" s="18"/>
      <c r="J18" s="18"/>
      <c r="K18" s="18"/>
      <c r="L18" s="18"/>
      <c r="M18" s="18"/>
      <c r="N18" s="18"/>
      <c r="O18" s="24">
        <v>0</v>
      </c>
    </row>
    <row r="19" spans="1:15">
      <c r="A19" s="19" t="s">
        <v>17</v>
      </c>
      <c r="B19" s="43"/>
      <c r="C19" s="18"/>
      <c r="D19" s="18"/>
      <c r="E19" s="18"/>
      <c r="F19" s="18"/>
      <c r="G19" s="18"/>
      <c r="H19" s="18">
        <v>400</v>
      </c>
      <c r="I19" s="18"/>
      <c r="J19" s="18"/>
      <c r="K19" s="18"/>
      <c r="L19" s="18"/>
      <c r="M19" s="18"/>
      <c r="N19" s="18"/>
      <c r="O19" s="24">
        <f>H19</f>
        <v>400</v>
      </c>
    </row>
    <row r="20" spans="1:15">
      <c r="A20" s="19" t="s">
        <v>30</v>
      </c>
      <c r="B20" s="43"/>
      <c r="C20" s="18"/>
      <c r="D20" s="18"/>
      <c r="E20" s="18"/>
      <c r="F20" s="18"/>
      <c r="G20" s="18"/>
      <c r="H20" s="18">
        <v>600</v>
      </c>
      <c r="I20" s="18"/>
      <c r="J20" s="18"/>
      <c r="K20" s="18"/>
      <c r="L20" s="18"/>
      <c r="M20" s="18"/>
      <c r="N20" s="18"/>
      <c r="O20" s="24">
        <f>H20</f>
        <v>600</v>
      </c>
    </row>
    <row r="21" spans="1:15">
      <c r="A21" s="19" t="s">
        <v>42</v>
      </c>
      <c r="B21" s="43"/>
      <c r="C21" s="18"/>
      <c r="D21" s="18"/>
      <c r="E21" s="18"/>
      <c r="F21" s="18"/>
      <c r="G21" s="18"/>
      <c r="H21" s="18">
        <v>21568.560000000001</v>
      </c>
      <c r="I21" s="18"/>
      <c r="J21" s="18"/>
      <c r="K21" s="18"/>
      <c r="L21" s="18"/>
      <c r="M21" s="18"/>
      <c r="N21" s="18"/>
      <c r="O21" s="24">
        <f>H21</f>
        <v>21568.560000000001</v>
      </c>
    </row>
    <row r="22" spans="1:15">
      <c r="A22" s="44" t="s">
        <v>18</v>
      </c>
      <c r="B22" s="43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24">
        <v>0</v>
      </c>
    </row>
    <row r="23" spans="1:15">
      <c r="A23" s="42" t="s">
        <v>44</v>
      </c>
      <c r="B23" s="43"/>
      <c r="C23" s="18"/>
      <c r="D23" s="25"/>
      <c r="E23" s="18"/>
      <c r="F23" s="18"/>
      <c r="G23" s="18"/>
      <c r="H23" s="18"/>
      <c r="I23" s="18">
        <v>805.2</v>
      </c>
      <c r="J23" s="18"/>
      <c r="K23" s="18"/>
      <c r="L23" s="18"/>
      <c r="M23" s="18"/>
      <c r="N23" s="18"/>
      <c r="O23" s="24">
        <f>I23</f>
        <v>805.2</v>
      </c>
    </row>
    <row r="24" spans="1:15" ht="15" thickBot="1">
      <c r="A24" s="21" t="s">
        <v>28</v>
      </c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4">
        <f>I24</f>
        <v>0</v>
      </c>
    </row>
    <row r="25" spans="1:15" ht="15" thickBot="1">
      <c r="A25" s="30" t="s">
        <v>20</v>
      </c>
      <c r="B25" s="31">
        <f>SUM(B10:B24)</f>
        <v>255211.29</v>
      </c>
      <c r="C25" s="31">
        <f>SUM(C10:C24)</f>
        <v>58921.74</v>
      </c>
      <c r="D25" s="31">
        <f>SUM(D10:D24)</f>
        <v>17321</v>
      </c>
      <c r="E25" s="31">
        <v>0</v>
      </c>
      <c r="F25" s="31">
        <f>SUM(F10:F24)</f>
        <v>0</v>
      </c>
      <c r="G25" s="31">
        <v>0</v>
      </c>
      <c r="H25" s="31">
        <f>SUM(H10:H24)</f>
        <v>22568.560000000001</v>
      </c>
      <c r="I25" s="31">
        <f>I24</f>
        <v>0</v>
      </c>
      <c r="J25" s="31">
        <v>0</v>
      </c>
      <c r="K25" s="31"/>
      <c r="L25" s="31">
        <v>0</v>
      </c>
      <c r="M25" s="31">
        <f>SUM(M10:M24)</f>
        <v>8083.67</v>
      </c>
      <c r="N25" s="31">
        <v>0</v>
      </c>
      <c r="O25" s="31">
        <f>SUM(O10:O24)</f>
        <v>362911.46</v>
      </c>
    </row>
    <row r="26" spans="1:15">
      <c r="A26" s="32" t="s">
        <v>21</v>
      </c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5"/>
    </row>
    <row r="27" spans="1:15" ht="15" thickBot="1">
      <c r="A27" s="36"/>
      <c r="B27" s="37">
        <f>B9+B25</f>
        <v>3159503.63</v>
      </c>
      <c r="C27" s="37">
        <f>C9+C25</f>
        <v>702808.2</v>
      </c>
      <c r="D27" s="37">
        <f>D9+D25</f>
        <v>90135.360000000001</v>
      </c>
      <c r="E27" s="37">
        <f>E25</f>
        <v>0</v>
      </c>
      <c r="F27" s="37">
        <f>F9+F25</f>
        <v>49062.26</v>
      </c>
      <c r="G27" s="37">
        <v>2052</v>
      </c>
      <c r="H27" s="37">
        <f>H9+H25</f>
        <v>39066.76</v>
      </c>
      <c r="I27" s="37">
        <v>8424.42</v>
      </c>
      <c r="J27" s="37">
        <f>J25</f>
        <v>0</v>
      </c>
      <c r="K27" s="37">
        <v>1760</v>
      </c>
      <c r="L27" s="37">
        <f>L25</f>
        <v>0</v>
      </c>
      <c r="M27" s="37">
        <f>M9+M25</f>
        <v>100209.29</v>
      </c>
      <c r="N27" s="37">
        <v>12000</v>
      </c>
      <c r="O27" s="38">
        <f>B27+C27+D27+E27+F27+G27+H27+I27+J27+K27+L27+M27+N27</f>
        <v>4165021.9199999995</v>
      </c>
    </row>
  </sheetData>
  <mergeCells count="7">
    <mergeCell ref="B2:C2"/>
    <mergeCell ref="F2:M2"/>
    <mergeCell ref="F3:O3"/>
    <mergeCell ref="A4:D4"/>
    <mergeCell ref="A6:A7"/>
    <mergeCell ref="B6:N6"/>
    <mergeCell ref="O6:O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7"/>
  <sheetViews>
    <sheetView workbookViewId="0">
      <selection activeCell="D12" sqref="D12"/>
    </sheetView>
  </sheetViews>
  <sheetFormatPr defaultRowHeight="14.4"/>
  <cols>
    <col min="1" max="1" width="12.6640625" customWidth="1"/>
    <col min="2" max="2" width="13.21875" customWidth="1"/>
    <col min="3" max="3" width="11" customWidth="1"/>
    <col min="4" max="4" width="10.88671875" customWidth="1"/>
    <col min="6" max="6" width="13.6640625" customWidth="1"/>
    <col min="7" max="7" width="10" bestFit="1" customWidth="1"/>
    <col min="8" max="8" width="10.109375" customWidth="1"/>
    <col min="13" max="13" width="11.109375" customWidth="1"/>
    <col min="14" max="14" width="10.109375" customWidth="1"/>
    <col min="15" max="15" width="13.88671875" customWidth="1"/>
  </cols>
  <sheetData>
    <row r="1" spans="1:15" ht="15.6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2"/>
    </row>
    <row r="2" spans="1:15" ht="16.2" thickBot="1">
      <c r="A2" s="9" t="s">
        <v>1</v>
      </c>
      <c r="B2" s="54" t="s">
        <v>22</v>
      </c>
      <c r="C2" s="55"/>
      <c r="D2" s="10"/>
      <c r="E2" s="10"/>
      <c r="F2" s="56" t="s">
        <v>2</v>
      </c>
      <c r="G2" s="56"/>
      <c r="H2" s="56"/>
      <c r="I2" s="56"/>
      <c r="J2" s="56"/>
      <c r="K2" s="56"/>
      <c r="L2" s="56"/>
      <c r="M2" s="56"/>
      <c r="N2" s="11"/>
      <c r="O2" s="2"/>
    </row>
    <row r="3" spans="1:15" ht="16.2" thickBot="1">
      <c r="A3" s="27"/>
      <c r="B3" s="28" t="s">
        <v>3</v>
      </c>
      <c r="C3" s="29"/>
      <c r="D3" s="10"/>
      <c r="E3" s="10"/>
      <c r="F3" s="58" t="s">
        <v>45</v>
      </c>
      <c r="G3" s="59"/>
      <c r="H3" s="60"/>
      <c r="I3" s="60"/>
      <c r="J3" s="60"/>
      <c r="K3" s="60"/>
      <c r="L3" s="60"/>
      <c r="M3" s="60"/>
      <c r="N3" s="60"/>
      <c r="O3" s="61"/>
    </row>
    <row r="4" spans="1:15" ht="15.6">
      <c r="A4" s="57" t="s">
        <v>4</v>
      </c>
      <c r="B4" s="57"/>
      <c r="C4" s="57"/>
      <c r="D4" s="57"/>
      <c r="E4" s="7"/>
      <c r="F4" s="7"/>
      <c r="G4" s="7"/>
      <c r="H4" s="7"/>
      <c r="I4" s="12"/>
      <c r="J4" s="12"/>
      <c r="K4" s="12"/>
      <c r="L4" s="12"/>
      <c r="M4" s="12"/>
      <c r="N4" s="11"/>
      <c r="O4" s="1"/>
    </row>
    <row r="5" spans="1:15">
      <c r="A5" s="13" t="s">
        <v>5</v>
      </c>
      <c r="B5" s="14"/>
      <c r="C5" s="13"/>
      <c r="D5" s="13"/>
      <c r="E5" s="2"/>
      <c r="F5" s="2"/>
      <c r="G5" s="2"/>
      <c r="H5" s="2"/>
      <c r="I5" s="15"/>
      <c r="J5" s="15"/>
      <c r="K5" s="15"/>
      <c r="L5" s="15"/>
      <c r="M5" s="15"/>
      <c r="N5" s="11"/>
      <c r="O5" s="1"/>
    </row>
    <row r="6" spans="1:15">
      <c r="A6" s="51" t="s">
        <v>6</v>
      </c>
      <c r="B6" s="52" t="s">
        <v>7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3" t="s">
        <v>8</v>
      </c>
    </row>
    <row r="7" spans="1:15">
      <c r="A7" s="51"/>
      <c r="B7" s="16">
        <v>2111</v>
      </c>
      <c r="C7" s="16">
        <v>2120</v>
      </c>
      <c r="D7" s="16">
        <v>2210</v>
      </c>
      <c r="E7" s="16">
        <v>2220</v>
      </c>
      <c r="F7" s="16">
        <v>2230</v>
      </c>
      <c r="G7" s="16">
        <v>3110</v>
      </c>
      <c r="H7" s="16">
        <v>2240</v>
      </c>
      <c r="I7" s="16">
        <v>2800</v>
      </c>
      <c r="J7" s="16">
        <v>2282</v>
      </c>
      <c r="K7" s="16">
        <v>2250</v>
      </c>
      <c r="L7" s="16">
        <v>2272</v>
      </c>
      <c r="M7" s="16">
        <v>2273</v>
      </c>
      <c r="N7" s="16">
        <v>2275</v>
      </c>
      <c r="O7" s="53"/>
    </row>
    <row r="8" spans="1:15" ht="15" thickBo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/>
      <c r="H8" s="26">
        <v>7</v>
      </c>
      <c r="I8" s="26">
        <v>8</v>
      </c>
      <c r="J8" s="26">
        <v>11</v>
      </c>
      <c r="K8" s="26"/>
      <c r="L8" s="26">
        <v>12</v>
      </c>
      <c r="M8" s="26">
        <v>13</v>
      </c>
      <c r="N8" s="26">
        <v>16</v>
      </c>
      <c r="O8" s="26">
        <v>18</v>
      </c>
    </row>
    <row r="9" spans="1:15" ht="15" thickBot="1">
      <c r="A9" s="39" t="s">
        <v>9</v>
      </c>
      <c r="B9" s="37">
        <v>3159503.63</v>
      </c>
      <c r="C9" s="37">
        <v>702808.2</v>
      </c>
      <c r="D9" s="37">
        <v>90135.360000000001</v>
      </c>
      <c r="E9" s="37">
        <f>травень!E27</f>
        <v>0</v>
      </c>
      <c r="F9" s="37">
        <f>липень!F27</f>
        <v>49062.26</v>
      </c>
      <c r="G9" s="37">
        <f>липень!G27</f>
        <v>2052</v>
      </c>
      <c r="H9" s="37">
        <v>39066.76</v>
      </c>
      <c r="I9" s="37">
        <v>8424.42</v>
      </c>
      <c r="J9" s="37">
        <f>липень!J27</f>
        <v>0</v>
      </c>
      <c r="K9" s="37">
        <f>липень!K27</f>
        <v>1760</v>
      </c>
      <c r="L9" s="37">
        <f>липень!L27</f>
        <v>0</v>
      </c>
      <c r="M9" s="37">
        <v>100209.29</v>
      </c>
      <c r="N9" s="37">
        <f>липень!N27</f>
        <v>12000</v>
      </c>
      <c r="O9" s="38">
        <f>B9+C9+D9+E9+F9+G9+H9+I9+J9+K9+L9+M9+N9</f>
        <v>4165021.9199999995</v>
      </c>
    </row>
    <row r="10" spans="1:15">
      <c r="A10" s="19" t="s">
        <v>10</v>
      </c>
      <c r="B10" s="18">
        <v>370053.08</v>
      </c>
      <c r="C10" s="18">
        <v>79058.759999999995</v>
      </c>
      <c r="D10" s="18"/>
      <c r="E10" s="18"/>
      <c r="F10" s="18"/>
      <c r="G10" s="18"/>
      <c r="H10" s="43"/>
      <c r="I10" s="18"/>
      <c r="J10" s="18"/>
      <c r="K10" s="18"/>
      <c r="L10" s="18"/>
      <c r="M10" s="18"/>
      <c r="N10" s="20"/>
      <c r="O10" s="24">
        <f>B10+C10</f>
        <v>449111.84</v>
      </c>
    </row>
    <row r="11" spans="1:15">
      <c r="A11" s="19" t="s">
        <v>11</v>
      </c>
      <c r="B11" s="18"/>
      <c r="C11" s="18"/>
      <c r="D11" s="18"/>
      <c r="E11" s="18"/>
      <c r="F11" s="18"/>
      <c r="G11" s="48"/>
      <c r="H11" s="46"/>
      <c r="I11" s="18"/>
      <c r="J11" s="18"/>
      <c r="K11" s="18"/>
      <c r="L11" s="18"/>
      <c r="M11" s="18"/>
      <c r="N11" s="20"/>
      <c r="O11" s="24">
        <v>0</v>
      </c>
    </row>
    <row r="12" spans="1:15">
      <c r="A12" s="19" t="s">
        <v>49</v>
      </c>
      <c r="B12" s="43"/>
      <c r="C12" s="18"/>
      <c r="D12" s="18"/>
      <c r="E12" s="43"/>
      <c r="F12" s="43"/>
      <c r="G12" s="46">
        <v>14581.99</v>
      </c>
      <c r="H12" s="17"/>
      <c r="I12" s="18"/>
      <c r="J12" s="43"/>
      <c r="K12" s="43"/>
      <c r="L12" s="43"/>
      <c r="M12" s="43"/>
      <c r="N12" s="43"/>
      <c r="O12" s="24">
        <v>14581.99</v>
      </c>
    </row>
    <row r="13" spans="1:15">
      <c r="A13" s="19" t="s">
        <v>13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>
        <v>7238.7</v>
      </c>
      <c r="N13" s="18"/>
      <c r="O13" s="24">
        <f>M13</f>
        <v>7238.7</v>
      </c>
    </row>
    <row r="14" spans="1:15">
      <c r="A14" s="19" t="s">
        <v>14</v>
      </c>
      <c r="B14" s="43"/>
      <c r="C14" s="18"/>
      <c r="D14" s="18"/>
      <c r="E14" s="18"/>
      <c r="F14" s="18">
        <v>12997.03</v>
      </c>
      <c r="G14" s="18"/>
      <c r="H14" s="18"/>
      <c r="I14" s="18"/>
      <c r="J14" s="18"/>
      <c r="K14" s="18"/>
      <c r="L14" s="18"/>
      <c r="M14" s="18"/>
      <c r="N14" s="18"/>
      <c r="O14" s="24">
        <f>F14</f>
        <v>12997.03</v>
      </c>
    </row>
    <row r="15" spans="1:15" ht="15.6">
      <c r="A15" s="47" t="s">
        <v>23</v>
      </c>
      <c r="B15" s="43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24">
        <v>0</v>
      </c>
    </row>
    <row r="16" spans="1:15">
      <c r="A16" s="19" t="s">
        <v>15</v>
      </c>
      <c r="B16" s="43"/>
      <c r="C16" s="18"/>
      <c r="D16" s="18"/>
      <c r="E16" s="18"/>
      <c r="F16" s="43"/>
      <c r="G16" s="43"/>
      <c r="H16" s="18"/>
      <c r="I16" s="18"/>
      <c r="J16" s="18"/>
      <c r="K16" s="18"/>
      <c r="L16" s="18"/>
      <c r="M16" s="18"/>
      <c r="N16" s="18"/>
      <c r="O16" s="24">
        <f>D16+H16</f>
        <v>0</v>
      </c>
    </row>
    <row r="17" spans="1:15">
      <c r="A17" s="19" t="s">
        <v>24</v>
      </c>
      <c r="B17" s="43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24">
        <f>D17</f>
        <v>0</v>
      </c>
    </row>
    <row r="18" spans="1:15">
      <c r="A18" s="44" t="s">
        <v>16</v>
      </c>
      <c r="B18" s="43"/>
      <c r="C18" s="18"/>
      <c r="D18" s="18"/>
      <c r="E18" s="18"/>
      <c r="F18" s="18"/>
      <c r="G18" s="18"/>
      <c r="H18" s="45"/>
      <c r="I18" s="18"/>
      <c r="J18" s="18"/>
      <c r="K18" s="18"/>
      <c r="L18" s="18"/>
      <c r="M18" s="18"/>
      <c r="N18" s="18"/>
      <c r="O18" s="24">
        <v>0</v>
      </c>
    </row>
    <row r="19" spans="1:15">
      <c r="A19" s="19" t="s">
        <v>17</v>
      </c>
      <c r="B19" s="43"/>
      <c r="C19" s="18"/>
      <c r="D19" s="18"/>
      <c r="E19" s="18"/>
      <c r="F19" s="18"/>
      <c r="G19" s="18"/>
      <c r="H19" s="18">
        <v>400</v>
      </c>
      <c r="I19" s="18"/>
      <c r="J19" s="18"/>
      <c r="K19" s="18"/>
      <c r="L19" s="18"/>
      <c r="M19" s="18"/>
      <c r="N19" s="18"/>
      <c r="O19" s="24">
        <f>H19</f>
        <v>400</v>
      </c>
    </row>
    <row r="20" spans="1:15">
      <c r="A20" s="19" t="s">
        <v>30</v>
      </c>
      <c r="B20" s="43"/>
      <c r="C20" s="18"/>
      <c r="D20" s="18"/>
      <c r="E20" s="18"/>
      <c r="F20" s="18"/>
      <c r="G20" s="18"/>
      <c r="H20" s="18">
        <v>600</v>
      </c>
      <c r="I20" s="18"/>
      <c r="J20" s="18"/>
      <c r="K20" s="18"/>
      <c r="L20" s="18"/>
      <c r="M20" s="18"/>
      <c r="N20" s="18"/>
      <c r="O20" s="24">
        <f>H20</f>
        <v>600</v>
      </c>
    </row>
    <row r="21" spans="1:15">
      <c r="A21" s="19" t="s">
        <v>42</v>
      </c>
      <c r="B21" s="43"/>
      <c r="C21" s="18"/>
      <c r="D21" s="18"/>
      <c r="E21" s="18"/>
      <c r="F21" s="18"/>
      <c r="G21" s="18"/>
      <c r="H21" s="18">
        <v>4494</v>
      </c>
      <c r="I21" s="18"/>
      <c r="J21" s="18"/>
      <c r="K21" s="18"/>
      <c r="L21" s="18"/>
      <c r="M21" s="18"/>
      <c r="N21" s="18"/>
      <c r="O21" s="24">
        <f>H21</f>
        <v>4494</v>
      </c>
    </row>
    <row r="22" spans="1:15">
      <c r="A22" s="44" t="s">
        <v>18</v>
      </c>
      <c r="B22" s="43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24">
        <v>0</v>
      </c>
    </row>
    <row r="23" spans="1:15">
      <c r="A23" s="42" t="s">
        <v>44</v>
      </c>
      <c r="B23" s="43"/>
      <c r="C23" s="18"/>
      <c r="D23" s="25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24">
        <f>I23</f>
        <v>0</v>
      </c>
    </row>
    <row r="24" spans="1:15" ht="15" thickBot="1">
      <c r="A24" s="21" t="s">
        <v>28</v>
      </c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4">
        <f>I24</f>
        <v>0</v>
      </c>
    </row>
    <row r="25" spans="1:15" ht="15" thickBot="1">
      <c r="A25" s="30" t="s">
        <v>20</v>
      </c>
      <c r="B25" s="31">
        <f>SUM(B10:B24)</f>
        <v>370053.08</v>
      </c>
      <c r="C25" s="31">
        <f>SUM(C10:C24)</f>
        <v>79058.759999999995</v>
      </c>
      <c r="D25" s="31">
        <f>SUM(D10:D24)</f>
        <v>0</v>
      </c>
      <c r="E25" s="31">
        <v>0</v>
      </c>
      <c r="F25" s="31">
        <f>SUM(F10:F24)</f>
        <v>12997.03</v>
      </c>
      <c r="G25" s="31">
        <f>G12</f>
        <v>14581.99</v>
      </c>
      <c r="H25" s="31">
        <f>SUM(H10:H24)</f>
        <v>5494</v>
      </c>
      <c r="I25" s="31">
        <f>I24</f>
        <v>0</v>
      </c>
      <c r="J25" s="31">
        <v>0</v>
      </c>
      <c r="K25" s="31"/>
      <c r="L25" s="31">
        <v>0</v>
      </c>
      <c r="M25" s="31">
        <f>SUM(M10:M24)</f>
        <v>7238.7</v>
      </c>
      <c r="N25" s="31">
        <v>0</v>
      </c>
      <c r="O25" s="31">
        <f>SUM(O10:O24)</f>
        <v>489423.56000000006</v>
      </c>
    </row>
    <row r="26" spans="1:15">
      <c r="A26" s="32" t="s">
        <v>21</v>
      </c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5"/>
    </row>
    <row r="27" spans="1:15" ht="15" thickBot="1">
      <c r="A27" s="36"/>
      <c r="B27" s="37">
        <f>B9+B25</f>
        <v>3529556.71</v>
      </c>
      <c r="C27" s="37">
        <f>C9+C25</f>
        <v>781866.96</v>
      </c>
      <c r="D27" s="37">
        <f>D9+D25</f>
        <v>90135.360000000001</v>
      </c>
      <c r="E27" s="37">
        <f>E25</f>
        <v>0</v>
      </c>
      <c r="F27" s="37">
        <f>F9+F25</f>
        <v>62059.29</v>
      </c>
      <c r="G27" s="37">
        <f>G9+G25</f>
        <v>16633.989999999998</v>
      </c>
      <c r="H27" s="37">
        <f>H9+H25</f>
        <v>44560.76</v>
      </c>
      <c r="I27" s="37">
        <f>I9+I24</f>
        <v>8424.42</v>
      </c>
      <c r="J27" s="37">
        <f>J25</f>
        <v>0</v>
      </c>
      <c r="K27" s="37">
        <v>1760</v>
      </c>
      <c r="L27" s="37">
        <f>L25</f>
        <v>0</v>
      </c>
      <c r="M27" s="37">
        <f>M9+M25</f>
        <v>107447.98999999999</v>
      </c>
      <c r="N27" s="37">
        <v>12000</v>
      </c>
      <c r="O27" s="38">
        <f>O9+O25</f>
        <v>4654445.4799999995</v>
      </c>
    </row>
  </sheetData>
  <mergeCells count="7">
    <mergeCell ref="B2:C2"/>
    <mergeCell ref="F2:M2"/>
    <mergeCell ref="F3:O3"/>
    <mergeCell ref="A4:D4"/>
    <mergeCell ref="A6:A7"/>
    <mergeCell ref="B6:N6"/>
    <mergeCell ref="O6:O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січень</vt:lpstr>
      <vt:lpstr>лютий </vt:lpstr>
      <vt:lpstr>березень</vt:lpstr>
      <vt:lpstr>квітень</vt:lpstr>
      <vt:lpstr>травень</vt:lpstr>
      <vt:lpstr>червень</vt:lpstr>
      <vt:lpstr>липень</vt:lpstr>
      <vt:lpstr>серпень</vt:lpstr>
      <vt:lpstr>вересень</vt:lpstr>
      <vt:lpstr>жовтень</vt:lpstr>
      <vt:lpstr>листопад</vt:lpstr>
      <vt:lpstr>грудень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QQ</cp:lastModifiedBy>
  <dcterms:created xsi:type="dcterms:W3CDTF">2021-02-08T10:24:26Z</dcterms:created>
  <dcterms:modified xsi:type="dcterms:W3CDTF">2024-01-30T09:04:20Z</dcterms:modified>
</cp:coreProperties>
</file>