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05" windowWidth="19320" windowHeight="11640"/>
  </bookViews>
  <sheets>
    <sheet name="Ф.4.1.степне" sheetId="1" r:id="rId1"/>
  </sheets>
  <externalReferences>
    <externalReference r:id="rId2"/>
  </externalReferences>
  <definedNames>
    <definedName name="_xlnm.Print_Titles" localSheetId="0">Ф.4.1.степне!$22:$22</definedName>
    <definedName name="_xlnm.Print_Area" localSheetId="0">Ф.4.1.степне!$A$1:$R$106</definedName>
  </definedNames>
  <calcPr calcId="145621"/>
</workbook>
</file>

<file path=xl/calcChain.xml><?xml version="1.0" encoding="utf-8"?>
<calcChain xmlns="http://schemas.openxmlformats.org/spreadsheetml/2006/main">
  <c r="D24" i="1" l="1"/>
  <c r="J24" i="1"/>
  <c r="J23" i="1"/>
  <c r="A105" i="1"/>
  <c r="A104" i="1"/>
  <c r="A102" i="1"/>
  <c r="P81" i="1"/>
  <c r="O81" i="1"/>
  <c r="N81" i="1"/>
  <c r="M81" i="1"/>
  <c r="L81" i="1"/>
  <c r="K81" i="1"/>
  <c r="D81" i="1"/>
  <c r="P75" i="1"/>
  <c r="O75" i="1"/>
  <c r="N75" i="1"/>
  <c r="M75" i="1"/>
  <c r="L75" i="1"/>
  <c r="K75" i="1"/>
  <c r="D75" i="1"/>
  <c r="P72" i="1"/>
  <c r="O72" i="1"/>
  <c r="N72" i="1"/>
  <c r="M72" i="1"/>
  <c r="L72" i="1"/>
  <c r="K72" i="1"/>
  <c r="D72" i="1"/>
  <c r="P69" i="1"/>
  <c r="P67" i="1" s="1"/>
  <c r="P66" i="1" s="1"/>
  <c r="O69" i="1"/>
  <c r="O67" i="1"/>
  <c r="O66" i="1" s="1"/>
  <c r="N69" i="1"/>
  <c r="M69" i="1"/>
  <c r="M67" i="1" s="1"/>
  <c r="M66" i="1" s="1"/>
  <c r="L69" i="1"/>
  <c r="L67" i="1" s="1"/>
  <c r="L66" i="1" s="1"/>
  <c r="K67" i="1"/>
  <c r="K66" i="1"/>
  <c r="D69" i="1"/>
  <c r="N67" i="1"/>
  <c r="N66" i="1" s="1"/>
  <c r="D67" i="1"/>
  <c r="D66" i="1" s="1"/>
  <c r="D29" i="1" s="1"/>
  <c r="P61" i="1"/>
  <c r="O61" i="1"/>
  <c r="N61" i="1"/>
  <c r="M61" i="1"/>
  <c r="L61" i="1"/>
  <c r="K61" i="1"/>
  <c r="D61" i="1"/>
  <c r="P57" i="1"/>
  <c r="O57" i="1"/>
  <c r="N57" i="1"/>
  <c r="M57" i="1"/>
  <c r="L57" i="1"/>
  <c r="K57" i="1"/>
  <c r="D57" i="1"/>
  <c r="P54" i="1"/>
  <c r="O54" i="1"/>
  <c r="N54" i="1"/>
  <c r="M54" i="1"/>
  <c r="L54" i="1"/>
  <c r="K54" i="1"/>
  <c r="D54" i="1"/>
  <c r="P51" i="1"/>
  <c r="O51" i="1"/>
  <c r="N51" i="1"/>
  <c r="M51" i="1"/>
  <c r="M37" i="1" s="1"/>
  <c r="L51" i="1"/>
  <c r="K51" i="1"/>
  <c r="D51" i="1"/>
  <c r="P44" i="1"/>
  <c r="O44" i="1"/>
  <c r="N44" i="1"/>
  <c r="M44" i="1"/>
  <c r="L44" i="1"/>
  <c r="K44" i="1"/>
  <c r="K37" i="1"/>
  <c r="D44" i="1"/>
  <c r="D37" i="1"/>
  <c r="P37" i="1"/>
  <c r="O37" i="1"/>
  <c r="N37" i="1"/>
  <c r="L37" i="1"/>
  <c r="P33" i="1"/>
  <c r="O33" i="1"/>
  <c r="O32" i="1"/>
  <c r="O31" i="1" s="1"/>
  <c r="O29" i="1" s="1"/>
  <c r="N33" i="1"/>
  <c r="M33" i="1"/>
  <c r="L33" i="1"/>
  <c r="K33" i="1"/>
  <c r="K32" i="1" s="1"/>
  <c r="K31" i="1" s="1"/>
  <c r="K29" i="1" s="1"/>
  <c r="Q23" i="1" s="1"/>
  <c r="D33" i="1"/>
  <c r="P32" i="1"/>
  <c r="P31" i="1" s="1"/>
  <c r="P29" i="1" s="1"/>
  <c r="N32" i="1"/>
  <c r="N31" i="1" s="1"/>
  <c r="N29" i="1" s="1"/>
  <c r="M32" i="1"/>
  <c r="M31" i="1" s="1"/>
  <c r="M29" i="1" s="1"/>
  <c r="L32" i="1"/>
  <c r="L31" i="1" s="1"/>
  <c r="L29" i="1" s="1"/>
  <c r="D32" i="1"/>
  <c r="I23" i="1"/>
  <c r="D23" i="1"/>
  <c r="G15" i="1"/>
  <c r="G14" i="1"/>
  <c r="G13" i="1"/>
  <c r="E12" i="1"/>
  <c r="G12" i="1"/>
  <c r="Q11" i="1"/>
  <c r="M11" i="1"/>
  <c r="B11" i="1"/>
  <c r="A11" i="1"/>
  <c r="Q10" i="1"/>
  <c r="M10" i="1"/>
  <c r="B10" i="1"/>
  <c r="Q9" i="1"/>
  <c r="M9" i="1"/>
  <c r="N4" i="1"/>
  <c r="K4" i="1"/>
  <c r="A4" i="1"/>
  <c r="D31" i="1"/>
  <c r="S23" i="1"/>
</calcChain>
</file>

<file path=xl/sharedStrings.xml><?xml version="1.0" encoding="utf-8"?>
<sst xmlns="http://schemas.openxmlformats.org/spreadsheetml/2006/main" count="794" uniqueCount="124">
  <si>
    <t>Додаток 2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</si>
  <si>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</si>
  <si>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</si>
  <si>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</si>
  <si>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</si>
  <si>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</si>
  <si>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</si>
  <si>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</si>
  <si>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</si>
  <si>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r>
      <t>Періодичність: місячна, квартальна,</t>
    </r>
    <r>
      <rPr>
        <u/>
        <sz val="8"/>
        <color indexed="8"/>
        <rFont val="Times New Roman"/>
        <family val="1"/>
        <charset val="204"/>
      </rPr>
      <t xml:space="preserve"> річна.</t>
    </r>
  </si>
  <si>
    <t>Одиниця виміру: грн, коп.</t>
  </si>
  <si>
    <t>Показники</t>
  </si>
  <si>
    <t>КЕКВ</t>
  </si>
  <si>
    <t>Код рядка</t>
  </si>
  <si>
    <t>Затверджено на звітний рік</t>
  </si>
  <si>
    <t>Залишок на початок звітного року</t>
  </si>
  <si>
    <t>Перераховано залишок</t>
  </si>
  <si>
    <t>Отримано залишок</t>
  </si>
  <si>
    <t xml:space="preserve">Нарахо-вано доходів за звітний період (рік) </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</si>
  <si>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</si>
  <si>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</si>
  <si>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</si>
  <si>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</si>
  <si>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</si>
  <si>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</si>
  <si>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t>
  </si>
  <si>
    <t>у т.ч. проведені за видатками загального фонду</t>
  </si>
  <si>
    <t>перерахо-вані з рахунків в установах банків</t>
  </si>
  <si>
    <t>спрямовано на погашення заборгованості загального фонду</t>
  </si>
  <si>
    <t>у тому числі на рахунках в устано-вах банків</t>
  </si>
  <si>
    <t>у тому числі перера-ховані з рахунків в установах банків</t>
  </si>
  <si>
    <r>
      <t xml:space="preserve">Надходження коштів – </t>
    </r>
    <r>
      <rPr>
        <sz val="8"/>
        <color indexed="8"/>
        <rFont val="Times New Roman"/>
        <family val="1"/>
        <charset val="204"/>
      </rPr>
      <t>усього</t>
    </r>
  </si>
  <si>
    <t>Х</t>
  </si>
  <si>
    <t>010</t>
  </si>
  <si>
    <t>За послуги, що надаються бюджетними установами згідно з їх основною діяльністю</t>
  </si>
  <si>
    <t>020</t>
  </si>
  <si>
    <t>Від додаткової (господарської) діяльності</t>
  </si>
  <si>
    <t>030</t>
  </si>
  <si>
    <t>Від оренди майна бюджетних установ</t>
  </si>
  <si>
    <t>040</t>
  </si>
  <si>
    <t>Від реалізації в установленому поряду майна (крім нерухомого майна)</t>
  </si>
  <si>
    <t>050</t>
  </si>
  <si>
    <t>Фінансування</t>
  </si>
  <si>
    <t>060</t>
  </si>
  <si>
    <r>
      <t xml:space="preserve">Видатки - </t>
    </r>
    <r>
      <rPr>
        <sz val="8"/>
        <color indexed="8"/>
        <rFont val="Times New Roman"/>
        <family val="1"/>
        <charset val="204"/>
      </rPr>
      <t xml:space="preserve"> усього</t>
    </r>
  </si>
  <si>
    <t>070</t>
  </si>
  <si>
    <t>у тому числі:</t>
  </si>
  <si>
    <t>Поточні видатки</t>
  </si>
  <si>
    <t>080</t>
  </si>
  <si>
    <t>Оплата праці і нарахування на заробітну плату</t>
  </si>
  <si>
    <t>090</t>
  </si>
  <si>
    <t xml:space="preserve">Оплата праці </t>
  </si>
  <si>
    <t xml:space="preserve">  Заробітна плата</t>
  </si>
  <si>
    <t xml:space="preserve">  Грошове  забезпечення військовослужбовців</t>
  </si>
  <si>
    <t>Нарахування на оплату праці</t>
  </si>
  <si>
    <t>Використання товарів і послуг</t>
  </si>
  <si>
    <t>Предмети, матеріали, обладнання та інвентар</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</si>
  <si>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</si>
  <si>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</si>
  <si>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</si>
  <si>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</si>
  <si>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</si>
  <si>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</si>
  <si>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</si>
  <si>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</si>
  <si>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</si>
  <si>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</si>
  <si>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</si>
  <si>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</si>
  <si>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</si>
  <si>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</si>
  <si>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</si>
  <si>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</si>
  <si>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</si>
  <si>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</si>
  <si>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</si>
  <si>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</si>
  <si>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</si>
  <si>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</si>
  <si>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</si>
  <si>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</si>
  <si>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</si>
  <si>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</si>
  <si>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</si>
  <si>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</si>
  <si>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</si>
  <si>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</si>
  <si>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</si>
  <si>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</si>
  <si>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</si>
  <si>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</si>
  <si>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</si>
  <si>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</si>
  <si>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</si>
  <si>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</si>
  <si>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</si>
  <si>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</si>
  <si>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</si>
  <si>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</si>
  <si>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</si>
  <si>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</si>
  <si>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</si>
  <si>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</si>
  <si>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</si>
  <si>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Капітальні трансферти до бюджету розвитку</t>
  </si>
  <si>
    <t>-</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</si>
  <si>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</si>
  <si>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</si>
  <si>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</si>
  <si>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</si>
  <si>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</si>
  <si>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Повернення внутрішніх кредитів</t>
  </si>
  <si>
    <t xml:space="preserve">   Повернення кредитів органами державного управління інших  рівнів</t>
  </si>
  <si>
    <t xml:space="preserve">    Повернення кредитів підприємствами, установами, організаціями</t>
  </si>
  <si>
    <t xml:space="preserve">   Повернення інших внутрішніх кредитів</t>
  </si>
  <si>
    <t>Зовнішнє кредитування</t>
  </si>
  <si>
    <t>Надання зовнішніх кредитів</t>
  </si>
  <si>
    <t>Повернення зовнішніх кредитів</t>
  </si>
  <si>
    <t>М.В.Клименко</t>
  </si>
  <si>
    <t>(підпис)</t>
  </si>
  <si>
    <t>(ініціали, прізвище)</t>
  </si>
  <si>
    <t>0611020</t>
  </si>
  <si>
    <t>І півріччя 2019 року</t>
  </si>
  <si>
    <t>Степнянський ЗПЗСО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</si>
</sst>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23" x14ac:knownFonts="1">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b/>
      <i/>
      <sz val="7"/>
      <color indexed="8"/>
      <name val="Times New Roman"/>
      <family val="1"/>
      <charset val="204"/>
    </font>
    <font>
      <i/>
      <sz val="7"/>
      <color indexed="8"/>
      <name val="Times New Roman"/>
      <family val="1"/>
      <charset val="204"/>
    </font>
    <font>
      <i/>
      <sz val="8"/>
      <color indexed="8"/>
      <name val="Times New Roman"/>
      <family val="1"/>
      <charset val="204"/>
    </font>
    <font>
      <u/>
      <sz val="8"/>
      <color indexed="8"/>
      <name val="Times New Roman"/>
      <family val="1"/>
      <charset val="204"/>
    </font>
    <font>
      <sz val="6"/>
      <color indexed="8"/>
      <name val="Times New Roman"/>
      <family val="1"/>
      <charset val="204"/>
    </font>
    <font>
      <sz val="8"/>
      <color indexed="8"/>
      <name val="Calibri"/>
      <family val="2"/>
      <charset val="204"/>
    </font>
    <font>
      <i/>
      <sz val="8"/>
      <name val="Times New Roman"/>
      <family val="1"/>
      <charset val="204"/>
    </font>
    <font>
      <b/>
      <sz val="8"/>
      <name val="Times New Roman"/>
      <family val="1"/>
      <charset val="204"/>
    </font>
    <font>
      <b/>
      <sz val="9"/>
      <color indexed="8"/>
      <name val="Times New Roman"/>
      <family val="1"/>
      <charset val="204"/>
    </font>
    <font>
      <sz val="10"/>
      <color indexed="8"/>
      <name val="Times New Roman"/>
      <family val="1"/>
      <charset val="204"/>
    </font>
    <font>
      <b/>
      <sz val="10"/>
      <color indexed="8"/>
      <name val="Times New Roman"/>
      <family val="1"/>
      <charset val="204"/>
    </font>
    <font>
      <b/>
      <sz val="7"/>
      <color indexed="8"/>
      <name val="Times New Roman"/>
      <family val="1"/>
      <charset val="204"/>
    </font>
    <font>
      <sz val="10"/>
      <name val="Arial Cyr"/>
      <charset val="204"/>
    </font>
    <font>
      <sz val="11"/>
      <color indexed="8"/>
      <name val="Calibri"/>
      <family val="2"/>
      <charset val="204"/>
    </font>
    <font>
      <sz val="11"/>
      <color theme="1"/>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FFFFCC"/>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22" fillId="0" borderId="0"/>
    <xf numFmtId="0" fontId="20" fillId="0" borderId="0"/>
    <xf numFmtId="0" fontId="21" fillId="4" borderId="7" applyNumberFormat="0" applyFont="0" applyAlignment="0" applyProtection="0"/>
  </cellStyleXfs>
  <cellXfs count="94">
    <xf numFmtId="0" fontId="0" fillId="0" borderId="0" xfId="0"/>
    <xf numFmtId="0" fontId="1" fillId="0" borderId="0" xfId="0" applyFont="1"/>
    <xf numFmtId="0" fontId="3" fillId="0" borderId="1" xfId="0" applyFont="1" applyBorder="1" applyAlignment="1"/>
    <xf numFmtId="0" fontId="3" fillId="0" borderId="0" xfId="0" applyFont="1" applyBorder="1" applyAlignment="1"/>
    <xf numFmtId="0" fontId="3" fillId="0" borderId="0" xfId="0" applyFont="1" applyAlignment="1"/>
    <xf numFmtId="0" fontId="3" fillId="0" borderId="0" xfId="0" applyFont="1" applyAlignment="1">
      <alignment wrapText="1"/>
    </xf>
    <xf numFmtId="0" fontId="3" fillId="0" borderId="0" xfId="0" applyFont="1" applyBorder="1" applyAlignment="1">
      <alignment wrapText="1"/>
    </xf>
    <xf numFmtId="0" fontId="4" fillId="0" borderId="0" xfId="0" applyFont="1"/>
    <xf numFmtId="0" fontId="5" fillId="0" borderId="0" xfId="0" applyFont="1" applyAlignment="1">
      <alignment horizontal="left" wrapText="1"/>
    </xf>
    <xf numFmtId="0" fontId="6" fillId="0" borderId="1" xfId="0" applyFont="1" applyBorder="1" applyAlignment="1">
      <alignment wrapText="1"/>
    </xf>
    <xf numFmtId="0" fontId="5" fillId="0" borderId="0" xfId="0" applyFont="1" applyAlignment="1">
      <alignment horizontal="left" vertical="top" wrapText="1"/>
    </xf>
    <xf numFmtId="0" fontId="6" fillId="0" borderId="2" xfId="0" applyFont="1" applyBorder="1" applyAlignment="1">
      <alignment vertical="top" wrapText="1"/>
    </xf>
    <xf numFmtId="0" fontId="9" fillId="0" borderId="0" xfId="0" applyFont="1"/>
    <xf numFmtId="0" fontId="10" fillId="0" borderId="0" xfId="0" applyFont="1"/>
    <xf numFmtId="0" fontId="4" fillId="0" borderId="0" xfId="0" applyFont="1" applyAlignment="1" applyProtection="1">
      <alignment horizontal="justify" vertical="top" wrapText="1"/>
      <protection locked="0"/>
    </xf>
    <xf numFmtId="0" fontId="4" fillId="0" borderId="0" xfId="0" applyFont="1" applyAlignment="1">
      <alignment horizontal="justify" vertical="top"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3" xfId="0" applyFont="1" applyBorder="1" applyAlignment="1">
      <alignment horizontal="center" vertical="top" wrapText="1"/>
    </xf>
    <xf numFmtId="0" fontId="13" fillId="0" borderId="0" xfId="0" applyFont="1"/>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164" fontId="5" fillId="0" borderId="3" xfId="0" applyNumberFormat="1" applyFont="1" applyBorder="1" applyAlignment="1" applyProtection="1">
      <alignment horizontal="right" vertical="center" wrapText="1"/>
    </xf>
    <xf numFmtId="164" fontId="5" fillId="0" borderId="3"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center" vertical="center" wrapText="1"/>
    </xf>
    <xf numFmtId="164" fontId="13" fillId="0" borderId="0" xfId="0" applyNumberFormat="1" applyFont="1"/>
    <xf numFmtId="0" fontId="4" fillId="0" borderId="3" xfId="0" applyFont="1" applyBorder="1" applyAlignment="1">
      <alignment vertical="top" wrapText="1"/>
    </xf>
    <xf numFmtId="0" fontId="4" fillId="0" borderId="3" xfId="0" applyFont="1" applyBorder="1" applyAlignment="1">
      <alignment horizontal="justify" vertical="top" wrapText="1"/>
    </xf>
    <xf numFmtId="0" fontId="2" fillId="0" borderId="3" xfId="0" applyFont="1" applyBorder="1" applyAlignment="1">
      <alignment vertical="top" wrapText="1"/>
    </xf>
    <xf numFmtId="0" fontId="4" fillId="0" borderId="3" xfId="0" applyFont="1" applyBorder="1" applyAlignment="1">
      <alignment horizontal="center" vertical="top" wrapText="1"/>
    </xf>
    <xf numFmtId="0" fontId="5" fillId="0" borderId="3" xfId="0" applyFont="1" applyBorder="1" applyAlignment="1">
      <alignment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64" fontId="10" fillId="0" borderId="3" xfId="0" applyNumberFormat="1" applyFont="1" applyBorder="1" applyAlignment="1" applyProtection="1">
      <alignment horizontal="right" vertical="center" wrapText="1"/>
    </xf>
    <xf numFmtId="0" fontId="4" fillId="0" borderId="3" xfId="0" applyFont="1" applyBorder="1" applyAlignment="1">
      <alignment vertical="center" wrapText="1"/>
    </xf>
    <xf numFmtId="164" fontId="4" fillId="0" borderId="3"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right"/>
      <protection locked="0"/>
    </xf>
    <xf numFmtId="0" fontId="10" fillId="0" borderId="3" xfId="0" applyFont="1" applyBorder="1" applyAlignment="1">
      <alignment horizontal="justify" vertical="center" wrapText="1"/>
    </xf>
    <xf numFmtId="164" fontId="10" fillId="0" borderId="3" xfId="0" applyNumberFormat="1" applyFont="1" applyBorder="1" applyAlignment="1" applyProtection="1">
      <alignment horizontal="right" vertical="center" wrapText="1"/>
      <protection locked="0"/>
    </xf>
    <xf numFmtId="0" fontId="5"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6" fillId="0" borderId="3" xfId="0" applyFont="1" applyBorder="1" applyAlignment="1">
      <alignment horizontal="center" vertical="center" wrapText="1"/>
    </xf>
    <xf numFmtId="164" fontId="6" fillId="0" borderId="3" xfId="0" applyNumberFormat="1" applyFont="1" applyBorder="1" applyAlignment="1" applyProtection="1">
      <alignment horizontal="right" vertical="center" wrapText="1"/>
      <protection locked="0"/>
    </xf>
    <xf numFmtId="164" fontId="6" fillId="0" borderId="3" xfId="0" applyNumberFormat="1" applyFont="1" applyBorder="1" applyAlignment="1" applyProtection="1">
      <alignment horizontal="right"/>
      <protection locked="0"/>
    </xf>
    <xf numFmtId="164" fontId="6" fillId="0" borderId="3" xfId="0" applyNumberFormat="1" applyFont="1" applyBorder="1" applyAlignment="1" applyProtection="1">
      <alignment horizontal="right" vertical="top" wrapText="1"/>
      <protection locked="0"/>
    </xf>
    <xf numFmtId="0" fontId="7" fillId="0" borderId="3"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2" fontId="10" fillId="0" borderId="4" xfId="0" applyNumberFormat="1" applyFont="1" applyBorder="1" applyAlignment="1" applyProtection="1">
      <alignment horizontal="right" vertical="center" wrapText="1"/>
      <protection locked="0"/>
    </xf>
    <xf numFmtId="2" fontId="4" fillId="0" borderId="4"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wrapText="1"/>
    </xf>
    <xf numFmtId="2" fontId="10" fillId="0" borderId="5" xfId="0" applyNumberFormat="1" applyFont="1" applyBorder="1" applyAlignment="1" applyProtection="1">
      <alignment horizontal="right" vertical="center" wrapText="1"/>
      <protection locked="0"/>
    </xf>
    <xf numFmtId="2" fontId="4"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2" fillId="0" borderId="5"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xf numFmtId="2" fontId="4" fillId="0" borderId="0" xfId="0" applyNumberFormat="1" applyFont="1" applyBorder="1" applyAlignment="1">
      <alignment horizontal="center" vertical="center" wrapText="1"/>
    </xf>
    <xf numFmtId="0" fontId="3" fillId="0" borderId="0" xfId="0" applyFont="1"/>
    <xf numFmtId="0" fontId="18" fillId="0" borderId="0" xfId="0" applyFont="1"/>
    <xf numFmtId="0" fontId="19" fillId="0" borderId="6" xfId="0" applyFont="1" applyBorder="1" applyAlignment="1">
      <alignment horizontal="center" vertical="top"/>
    </xf>
    <xf numFmtId="0" fontId="18" fillId="0" borderId="1" xfId="0" applyFont="1" applyBorder="1" applyAlignment="1">
      <alignment horizontal="center"/>
    </xf>
    <xf numFmtId="0" fontId="1" fillId="0" borderId="0" xfId="0" applyFont="1" applyAlignment="1">
      <alignment horizontal="left"/>
    </xf>
    <xf numFmtId="0" fontId="1" fillId="0" borderId="1" xfId="0" applyFont="1" applyBorder="1" applyAlignment="1">
      <alignment horizontal="left" vertical="center" wrapText="1"/>
    </xf>
    <xf numFmtId="2" fontId="2" fillId="0" borderId="0" xfId="0" applyNumberFormat="1" applyFont="1" applyFill="1" applyBorder="1" applyAlignment="1" applyProtection="1">
      <alignment horizontal="center" vertical="top"/>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2" fillId="0" borderId="3" xfId="0" applyFont="1" applyBorder="1" applyAlignment="1">
      <alignment horizontal="center" vertical="center" wrapText="1"/>
    </xf>
    <xf numFmtId="49" fontId="1" fillId="0" borderId="1" xfId="0" applyNumberFormat="1" applyFont="1" applyBorder="1" applyAlignment="1">
      <alignment horizontal="left" wrapText="1"/>
    </xf>
    <xf numFmtId="0" fontId="5" fillId="0" borderId="0" xfId="0" applyFont="1" applyAlignment="1">
      <alignment horizontal="left" wrapText="1"/>
    </xf>
    <xf numFmtId="1" fontId="5" fillId="2" borderId="2" xfId="0" applyNumberFormat="1" applyFont="1" applyFill="1" applyBorder="1" applyAlignment="1" applyProtection="1">
      <alignment horizontal="center" wrapText="1"/>
    </xf>
    <xf numFmtId="0" fontId="8" fillId="0" borderId="1" xfId="0" applyFont="1" applyBorder="1" applyAlignment="1">
      <alignment horizontal="left" wrapText="1"/>
    </xf>
    <xf numFmtId="49" fontId="5" fillId="3" borderId="2" xfId="0" applyNumberFormat="1" applyFont="1" applyFill="1" applyBorder="1" applyAlignment="1" applyProtection="1">
      <alignment horizontal="center" wrapText="1"/>
      <protection locked="0"/>
    </xf>
    <xf numFmtId="0" fontId="8" fillId="0" borderId="2" xfId="0" applyFont="1" applyBorder="1" applyAlignment="1">
      <alignment horizontal="left" wrapText="1"/>
    </xf>
    <xf numFmtId="1" fontId="5" fillId="2" borderId="2" xfId="0" applyNumberFormat="1" applyFont="1" applyFill="1" applyBorder="1" applyAlignment="1" applyProtection="1">
      <alignment horizontal="center" vertical="top" wrapText="1"/>
    </xf>
    <xf numFmtId="0" fontId="6" fillId="0" borderId="1" xfId="0" applyFont="1" applyBorder="1" applyAlignment="1">
      <alignment horizontal="center" wrapText="1"/>
    </xf>
    <xf numFmtId="0" fontId="4" fillId="0" borderId="0" xfId="0" applyFont="1" applyAlignment="1">
      <alignment horizontal="left"/>
    </xf>
    <xf numFmtId="0" fontId="7" fillId="0" borderId="5" xfId="0" applyFont="1" applyBorder="1" applyAlignment="1">
      <alignment horizontal="center" wrapText="1"/>
    </xf>
    <xf numFmtId="0" fontId="6" fillId="0" borderId="2" xfId="0" applyFont="1" applyBorder="1" applyAlignment="1">
      <alignment horizontal="center" vertical="top" wrapText="1"/>
    </xf>
    <xf numFmtId="0" fontId="4" fillId="0" borderId="1" xfId="0" applyFont="1" applyBorder="1" applyAlignment="1">
      <alignment horizontal="left"/>
    </xf>
    <xf numFmtId="0" fontId="7" fillId="0" borderId="5"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center"/>
    </xf>
  </cellXfs>
  <cellStyles count="4">
    <cellStyle name="Обычный" xfId="0" builtinId="0"/>
    <cellStyle name="Обычный 2" xfId="1"/>
    <cellStyle name="Обычный 3" xfId="2"/>
    <cellStyle name="Примечание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oss/Desktop/&#1082;&#1091;/ZV_rik2017v1.2%20-%20&#1082;&#1086;&#1087;&#1080;&#1103;%20&#1076;&#1083;&#1103;%20&#1096;&#1082;&#1086;&#108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пл (2)"/>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1"/>
      <sheetName val="№3"/>
      <sheetName val="козацьке"/>
      <sheetName val="веселе"/>
      <sheetName val="о.кам"/>
      <sheetName val="ольговка"/>
      <sheetName val="вірівка"/>
      <sheetName val="львово"/>
      <sheetName val="тягинка"/>
      <sheetName val="високе"/>
      <sheetName val="чайкіно"/>
      <sheetName val="лиманець"/>
      <sheetName val="Томарино"/>
      <sheetName val="раковка"/>
      <sheetName val="урожайне"/>
      <sheetName val="степне"/>
      <sheetName val="костирка"/>
      <sheetName val="новорайск"/>
      <sheetName val="ч.маяк"/>
      <sheetName val="н.каїри"/>
      <sheetName val="милове"/>
      <sheetName val="качкаровка"/>
      <sheetName val="зм.1-3"/>
      <sheetName val="шляхове"/>
      <sheetName val="бзош4"/>
      <sheetName val="бзош5"/>
      <sheetName val="н.бнрислав"/>
      <sheetName val="зм.1-2"/>
      <sheetName val="бургунка"/>
      <sheetName val="м.горьк"/>
      <sheetName val="миколаївка"/>
      <sheetName val="монастирська"/>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1пл"/>
      <sheetName val="Ф.4.1.№3"/>
      <sheetName val="Ф.4.1.козацьке"/>
      <sheetName val="Ф.4.1.веселе"/>
      <sheetName val="Ф.4.1.о.кам"/>
      <sheetName val="Ф.4.1.ольговка"/>
      <sheetName val="Ф.4.1.вірівка"/>
      <sheetName val="Ф.4.1.львово"/>
      <sheetName val="Ф.4.1.тягинка"/>
      <sheetName val="Ф.4.1.високе"/>
      <sheetName val="Ф.4.1.чайкіно"/>
      <sheetName val="Ф.4.1.кірово"/>
      <sheetName val="Ф.4.1.томарино"/>
      <sheetName val="Ф.4.1.раковка"/>
      <sheetName val="Ф.4.1.урожайне"/>
      <sheetName val="Ф.4.1.степне"/>
      <sheetName val="Ф.4.1.костирка"/>
      <sheetName val="Ф.4.1.новорайськ"/>
      <sheetName val="Ф.4.1.ч.маяк"/>
      <sheetName val="Ф.4.1.н.каїри"/>
      <sheetName val="Ф.4.1.милове"/>
      <sheetName val="Ф.4.1.качкаровка"/>
      <sheetName val="Ф.4.1.зм.1-3"/>
      <sheetName val="Ф.4.1.шляхове"/>
      <sheetName val="Ф.4.1.зош4"/>
      <sheetName val="Ф.4.1.зош5"/>
      <sheetName val="Ф.4.1.н.берислав"/>
      <sheetName val="Ф.4.1.зм.1-2"/>
      <sheetName val="Ф.4.1.бургунка"/>
      <sheetName val="Ф.4.1.м.горьке"/>
      <sheetName val="Ф.4.1.миколаївка"/>
      <sheetName val="Ф.4.1.ударник"/>
      <sheetName val="Ф.4.2.ЗВЕД"/>
      <sheetName val="№1інші"/>
      <sheetName val="№3Ф.4.2.КФК2"/>
      <sheetName val="коз.Ф.4.2.КФК3"/>
      <sheetName val="веселеФ.4.2.КФК4"/>
      <sheetName val="Ф.4.2.О.Кам."/>
      <sheetName val="Ф.4.2.ольг."/>
      <sheetName val="Ф.4.2вірівка"/>
      <sheetName val="Ф.4.2.львово"/>
      <sheetName val="Ф.4.2.тягинка"/>
      <sheetName val="Ф.4.2.високе"/>
      <sheetName val="Ф.4.2.чайкіно"/>
      <sheetName val="Ф.4.2.кірово"/>
      <sheetName val="Ф.4.2.томарино"/>
      <sheetName val="Ф.4.2.раковка"/>
      <sheetName val="Ф.4.2.урожайне"/>
      <sheetName val="Ф.4.2.степне"/>
      <sheetName val="Ф.4.2.костирка"/>
      <sheetName val="Ф.4.2.новорайск"/>
      <sheetName val="Ф.4.2.ч.маяк"/>
      <sheetName val="Ф.4.2.н.каїри"/>
      <sheetName val="Ф.4.2.милове"/>
      <sheetName val="Ф.4.2.качкаровка"/>
      <sheetName val="Ф.4.2.зміївка1-3"/>
      <sheetName val="Ф.4.2.шляхове"/>
      <sheetName val="Ф.4.2.№4"/>
      <sheetName val="Ф.4.2.№5"/>
      <sheetName val="Ф.4.2.н.берислав"/>
      <sheetName val="Ф.4.2.зм.1-2"/>
      <sheetName val="Ф.4.2.бургунка"/>
      <sheetName val="Ф.4.2.м.горьке"/>
      <sheetName val="Ф.4.2.миколаївка"/>
      <sheetName val="Ф.4.2.ударник"/>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2.2 (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 val="Ф.4.2.КФК1"/>
      <sheetName val="Ф.4.2.КФК2"/>
      <sheetName val="Ф.4.2.КФК3"/>
      <sheetName val="Ф.4.2.КФК4"/>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s>
    <sheetDataSet>
      <sheetData sheetId="0"/>
      <sheetData sheetId="1"/>
      <sheetData sheetId="2"/>
      <sheetData sheetId="3">
        <row r="7">
          <cell r="F7">
            <v>2</v>
          </cell>
        </row>
        <row r="10">
          <cell r="I10" t="str">
            <v>Орган з питань освіти та науки,молоді та спорту</v>
          </cell>
        </row>
        <row r="13">
          <cell r="A13" t="str">
            <v>за ЄДРПОУ</v>
          </cell>
        </row>
        <row r="14">
          <cell r="A14" t="str">
            <v>за КОАТУУ</v>
          </cell>
        </row>
        <row r="15">
          <cell r="A15" t="str">
            <v>за КОПФГ</v>
          </cell>
          <cell r="B15">
            <v>430</v>
          </cell>
          <cell r="D15" t="str">
            <v>Комунальна організація (установа, заклад)</v>
          </cell>
        </row>
        <row r="19">
          <cell r="C19" t="str">
            <v>"  "січня 2018 року</v>
          </cell>
        </row>
        <row r="30">
          <cell r="F30" t="str">
            <v xml:space="preserve">Керівник </v>
          </cell>
        </row>
        <row r="31">
          <cell r="F31" t="str">
            <v>Головний бухгалтер</v>
          </cell>
        </row>
      </sheetData>
      <sheetData sheetId="4"/>
      <sheetData sheetId="5"/>
      <sheetData sheetId="6"/>
      <sheetData sheetId="7"/>
      <sheetData sheetId="8"/>
      <sheetData sheetId="9"/>
      <sheetData sheetId="10"/>
      <sheetData sheetId="11"/>
      <sheetData sheetId="12"/>
      <sheetData sheetId="13"/>
      <sheetData sheetId="14">
        <row r="11">
          <cell r="A11" t="str">
            <v>Організаційно-правова форма господарювання</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J9">
            <v>24947945</v>
          </cell>
        </row>
        <row r="10">
          <cell r="B10" t="str">
            <v>с.Степне</v>
          </cell>
          <cell r="J10">
            <v>6520686701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9">
          <cell r="Q9">
            <v>24947945</v>
          </cell>
        </row>
      </sheetData>
      <sheetData sheetId="82"/>
      <sheetData sheetId="83"/>
      <sheetData sheetId="84"/>
      <sheetData sheetId="85">
        <row r="11">
          <cell r="A11" t="str">
            <v>Організаційно-правова форма господарювання</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3">
          <cell r="A3" t="str">
            <v>про надходження і використання коштів, отриманих як плата за послуги (форма</v>
          </cell>
        </row>
      </sheetData>
      <sheetData sheetId="271"/>
      <sheetData sheetId="272">
        <row r="4">
          <cell r="A4" t="str">
            <v xml:space="preserve">(форма </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row r="1">
          <cell r="B1" t="str">
            <v>110000</v>
          </cell>
        </row>
      </sheetData>
      <sheetData sheetId="300">
        <row r="1">
          <cell r="A1" t="str">
            <v>11</v>
          </cell>
        </row>
      </sheetData>
      <sheetData sheetId="301">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302">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v>
          </cell>
        </row>
        <row r="78">
          <cell r="A78" t="str">
            <v>3012</v>
          </cell>
          <cell r="B78"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v>
          </cell>
        </row>
        <row r="86">
          <cell r="A86" t="str">
            <v>3022</v>
          </cell>
          <cell r="B86"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v>
          </cell>
        </row>
        <row r="340">
          <cell r="A340" t="str">
            <v>8330</v>
          </cell>
          <cell r="B340" t="str">
            <v xml:space="preserve">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303"/>
      <sheetData sheetId="304">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v>
          </cell>
        </row>
        <row r="78">
          <cell r="A78" t="str">
            <v>3012</v>
          </cell>
          <cell r="B78"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v>
          </cell>
        </row>
        <row r="86">
          <cell r="A86" t="str">
            <v>3022</v>
          </cell>
          <cell r="B86" t="str">
            <v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v>
          </cell>
        </row>
        <row r="340">
          <cell r="A340" t="str">
            <v>8330</v>
          </cell>
          <cell r="B340" t="str">
            <v xml:space="preserve">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 xml:space="preserve">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8">
    <pageSetUpPr fitToPage="1"/>
  </sheetPr>
  <dimension ref="A1:S106"/>
  <sheetViews>
    <sheetView tabSelected="1" workbookViewId="0">
      <selection activeCell="D25" sqref="D25"/>
    </sheetView>
  </sheetViews>
  <sheetFormatPr defaultRowHeight="15" x14ac:dyDescent="0.25"/>
  <cols>
    <col min="1" max="1" width="55" customWidth="1"/>
    <col min="2" max="2" width="5.140625" customWidth="1"/>
    <col min="3" max="3" width="4.5703125" customWidth="1"/>
    <col min="4" max="5" width="9.42578125" customWidth="1"/>
    <col min="6" max="6" width="5.85546875" customWidth="1"/>
    <col min="7" max="7" width="5.42578125" customWidth="1"/>
    <col min="8" max="8" width="5.7109375" customWidth="1"/>
    <col min="9" max="9" width="9.5703125" hidden="1" customWidth="1"/>
    <col min="10" max="10" width="10" customWidth="1"/>
    <col min="11" max="11" width="10.85546875" customWidth="1"/>
    <col min="12" max="12" width="6.140625" customWidth="1"/>
    <col min="13" max="13" width="10.140625" customWidth="1"/>
    <col min="14" max="14" width="6.7109375" customWidth="1"/>
    <col min="15" max="15" width="10.28515625" hidden="1" customWidth="1"/>
    <col min="16" max="16" width="8.140625" hidden="1" customWidth="1"/>
    <col min="17" max="17" width="9.42578125" customWidth="1"/>
    <col min="18" max="18" width="6" customWidth="1"/>
  </cols>
  <sheetData>
    <row r="1" spans="1:19" s="1" customFormat="1" ht="15" customHeight="1" x14ac:dyDescent="0.25">
      <c r="J1" s="90" t="s">
        <v>0</v>
      </c>
      <c r="K1" s="90"/>
      <c r="L1" s="90"/>
      <c r="M1" s="90"/>
      <c r="N1" s="90"/>
      <c r="O1" s="90"/>
      <c r="P1" s="90"/>
      <c r="Q1" s="90"/>
      <c r="R1" s="90"/>
    </row>
    <row r="2" spans="1:19" s="1" customFormat="1" ht="16.5" customHeight="1" x14ac:dyDescent="0.25">
      <c r="J2" s="90"/>
      <c r="K2" s="90"/>
      <c r="L2" s="90"/>
      <c r="M2" s="90"/>
      <c r="N2" s="90"/>
      <c r="O2" s="90"/>
      <c r="P2" s="90"/>
      <c r="Q2" s="90"/>
      <c r="R2" s="90"/>
    </row>
    <row r="3" spans="1:19" s="1" customFormat="1" x14ac:dyDescent="0.25">
      <c r="A3" s="91" t="s">
        <v>1</v>
      </c>
      <c r="B3" s="91"/>
      <c r="C3" s="91"/>
      <c r="D3" s="91"/>
      <c r="E3" s="91"/>
      <c r="F3" s="91"/>
      <c r="G3" s="91"/>
      <c r="H3" s="91"/>
      <c r="I3" s="91"/>
      <c r="J3" s="91"/>
      <c r="K3" s="91"/>
      <c r="L3" s="91"/>
      <c r="M3" s="91"/>
      <c r="N3" s="91"/>
      <c r="O3" s="91"/>
      <c r="P3" s="91"/>
      <c r="Q3" s="91"/>
      <c r="R3" s="91"/>
    </row>
    <row r="4" spans="1:19" s="1" customFormat="1" x14ac:dyDescent="0.25">
      <c r="A4" s="92" t="str">
        <f>IF([1]ЗАПОЛНИТЬ!$F$7=1,CONCATENATE([1]шапки!A3),CONCATENATE([1]шапки!A3,[1]шапки!C3))</f>
        <v/>
      </c>
      <c r="B4" s="92"/>
      <c r="C4" s="92"/>
      <c r="D4" s="92"/>
      <c r="E4" s="92"/>
      <c r="F4" s="92"/>
      <c r="G4" s="92"/>
      <c r="H4" s="92"/>
      <c r="I4" s="92"/>
      <c r="J4" s="92"/>
      <c r="K4" s="2">
        <f>IF([1]ЗАПОЛНИТЬ!$F$7=1,[1]шапки!C3,[1]шапки!D3)</f>
        <v>0</v>
      </c>
      <c r="L4" s="3"/>
      <c r="M4" s="3"/>
      <c r="N4" s="4" t="str">
        <f>IF([1]ЗАПОЛНИТЬ!$F$7=1,[1]шапки!D3,"")</f>
        <v/>
      </c>
      <c r="O4" s="4"/>
      <c r="P4" s="4"/>
      <c r="Q4" s="4"/>
      <c r="R4" s="4"/>
      <c r="S4" s="4"/>
    </row>
    <row r="5" spans="1:19" s="1" customFormat="1" ht="15" hidden="1" customHeight="1" x14ac:dyDescent="0.25">
      <c r="A5" s="5"/>
      <c r="B5" s="5"/>
      <c r="C5" s="5"/>
      <c r="D5" s="5"/>
      <c r="E5" s="5"/>
      <c r="F5" s="3"/>
      <c r="G5" s="6"/>
      <c r="H5" s="6"/>
      <c r="J5" s="3"/>
      <c r="K5" s="4"/>
      <c r="L5" s="4"/>
      <c r="M5" s="4"/>
      <c r="N5" s="4"/>
      <c r="O5" s="4"/>
      <c r="P5" s="4"/>
      <c r="Q5" s="4"/>
      <c r="R5" s="4"/>
    </row>
    <row r="6" spans="1:19" s="1" customFormat="1" ht="14.25" customHeight="1" x14ac:dyDescent="0.25">
      <c r="A6" s="91" t="s">
        <v>122</v>
      </c>
      <c r="B6" s="91"/>
      <c r="C6" s="91"/>
      <c r="D6" s="91"/>
      <c r="E6" s="91"/>
      <c r="F6" s="91"/>
      <c r="G6" s="91"/>
      <c r="H6" s="91"/>
      <c r="I6" s="91"/>
      <c r="J6" s="91"/>
      <c r="K6" s="91"/>
      <c r="L6" s="91"/>
      <c r="M6" s="91"/>
      <c r="N6" s="91"/>
      <c r="O6" s="91"/>
      <c r="P6" s="91"/>
      <c r="Q6" s="91"/>
      <c r="R6" s="91"/>
    </row>
    <row r="7" spans="1:19" s="7" customFormat="1" ht="2.25" hidden="1" customHeight="1" x14ac:dyDescent="0.2"/>
    <row r="8" spans="1:19" s="7" customFormat="1" ht="9" customHeight="1" x14ac:dyDescent="0.2">
      <c r="Q8" s="93" t="s">
        <v>2</v>
      </c>
      <c r="R8" s="93"/>
    </row>
    <row r="9" spans="1:19" s="7" customFormat="1" ht="15" customHeight="1" x14ac:dyDescent="0.2">
      <c r="A9" s="8" t="s">
        <v>3</v>
      </c>
      <c r="B9" s="84" t="s">
        <v>123</v>
      </c>
      <c r="C9" s="84"/>
      <c r="D9" s="84"/>
      <c r="E9" s="84"/>
      <c r="F9" s="84"/>
      <c r="G9" s="84"/>
      <c r="H9" s="84"/>
      <c r="I9" s="84"/>
      <c r="J9" s="84"/>
      <c r="K9" s="84"/>
      <c r="L9" s="84"/>
      <c r="M9" s="85" t="str">
        <f>[1]ЗАПОЛНИТЬ!A13</f>
        <v>за ЄДРПОУ</v>
      </c>
      <c r="N9" s="85"/>
      <c r="O9" s="9"/>
      <c r="Q9" s="86">
        <f>[1]степне!J9</f>
        <v>24947945</v>
      </c>
      <c r="R9" s="86"/>
    </row>
    <row r="10" spans="1:19" s="7" customFormat="1" ht="11.25" customHeight="1" x14ac:dyDescent="0.2">
      <c r="A10" s="10" t="s">
        <v>4</v>
      </c>
      <c r="B10" s="84" t="str">
        <f>[1]степне!B10</f>
        <v>с.Степне</v>
      </c>
      <c r="C10" s="84"/>
      <c r="D10" s="84"/>
      <c r="E10" s="84"/>
      <c r="F10" s="84"/>
      <c r="G10" s="84"/>
      <c r="H10" s="84"/>
      <c r="I10" s="84"/>
      <c r="J10" s="84"/>
      <c r="K10" s="84"/>
      <c r="L10" s="84"/>
      <c r="M10" s="85" t="str">
        <f>[1]ЗАПОЛНИТЬ!A14</f>
        <v>за КОАТУУ</v>
      </c>
      <c r="N10" s="85"/>
      <c r="O10" s="11"/>
      <c r="Q10" s="86">
        <f>[1]степне!J10</f>
        <v>6520686701</v>
      </c>
      <c r="R10" s="86"/>
    </row>
    <row r="11" spans="1:19" s="7" customFormat="1" ht="11.25" customHeight="1" x14ac:dyDescent="0.2">
      <c r="A11" s="10" t="str">
        <f>[1]Ф.2.ЗВЕД!A11</f>
        <v>Організаційно-правова форма господарювання</v>
      </c>
      <c r="B11" s="87" t="str">
        <f>[1]ЗАПОЛНИТЬ!D15</f>
        <v>Комунальна організація (установа, заклад)</v>
      </c>
      <c r="C11" s="87"/>
      <c r="D11" s="87"/>
      <c r="E11" s="87"/>
      <c r="F11" s="87"/>
      <c r="G11" s="87"/>
      <c r="H11" s="87"/>
      <c r="I11" s="87"/>
      <c r="J11" s="87"/>
      <c r="K11" s="87"/>
      <c r="L11" s="87"/>
      <c r="M11" s="88" t="str">
        <f>[1]ЗАПОЛНИТЬ!A15</f>
        <v>за КОПФГ</v>
      </c>
      <c r="N11" s="88"/>
      <c r="O11" s="11"/>
      <c r="Q11" s="89">
        <f>[1]ЗАПОЛНИТЬ!B15</f>
        <v>430</v>
      </c>
      <c r="R11" s="89"/>
    </row>
    <row r="12" spans="1:19" s="7" customFormat="1" ht="11.25" customHeight="1" x14ac:dyDescent="0.2">
      <c r="A12" s="78" t="s">
        <v>5</v>
      </c>
      <c r="B12" s="78"/>
      <c r="C12" s="78"/>
      <c r="D12" s="78"/>
      <c r="E12" s="83">
        <f>[1]ЗАПОЛНИТЬ!H9</f>
        <v>0</v>
      </c>
      <c r="F12" s="83"/>
      <c r="G12" s="82" t="str">
        <f>IF(E12&gt;0,VLOOKUP(E12,'[1]ДовидникКВК(ГОС)'!A$1:B$65536,2,FALSE),"")</f>
        <v/>
      </c>
      <c r="H12" s="82"/>
      <c r="I12" s="82"/>
      <c r="J12" s="82"/>
      <c r="K12" s="82"/>
      <c r="L12" s="82"/>
      <c r="M12" s="82"/>
      <c r="N12" s="82"/>
      <c r="O12" s="82"/>
      <c r="P12" s="12"/>
      <c r="Q12" s="12"/>
      <c r="R12" s="13"/>
    </row>
    <row r="13" spans="1:19" s="7" customFormat="1" ht="11.25" x14ac:dyDescent="0.2">
      <c r="A13" s="78" t="s">
        <v>6</v>
      </c>
      <c r="B13" s="78"/>
      <c r="C13" s="78"/>
      <c r="D13" s="78"/>
      <c r="E13" s="81"/>
      <c r="F13" s="81"/>
      <c r="G13" s="80" t="str">
        <f>IF(E13&gt;0,VLOOKUP(E13,[1]ДовидникКПК!B$1:C$65536,2,FALSE),"")</f>
        <v/>
      </c>
      <c r="H13" s="80"/>
      <c r="I13" s="80"/>
      <c r="J13" s="80"/>
      <c r="K13" s="80"/>
      <c r="L13" s="80"/>
      <c r="M13" s="80"/>
      <c r="N13" s="80"/>
      <c r="O13" s="80"/>
      <c r="P13" s="80"/>
      <c r="Q13" s="80"/>
      <c r="R13" s="80"/>
    </row>
    <row r="14" spans="1:19" s="7" customFormat="1" ht="15" customHeight="1" x14ac:dyDescent="0.2">
      <c r="A14" s="78" t="s">
        <v>7</v>
      </c>
      <c r="B14" s="78"/>
      <c r="C14" s="78"/>
      <c r="D14" s="78"/>
      <c r="E14" s="79">
        <v>6</v>
      </c>
      <c r="F14" s="79"/>
      <c r="G14" s="80" t="str">
        <f>[1]ЗАПОЛНИТЬ!I10</f>
        <v>Орган з питань освіти та науки,молоді та спорту</v>
      </c>
      <c r="H14" s="80"/>
      <c r="I14" s="80"/>
      <c r="J14" s="80"/>
      <c r="K14" s="80"/>
      <c r="L14" s="80"/>
      <c r="M14" s="80"/>
      <c r="N14" s="80"/>
      <c r="O14" s="80"/>
      <c r="P14" s="80"/>
      <c r="Q14" s="80"/>
      <c r="R14" s="80"/>
    </row>
    <row r="15" spans="1:19" s="7" customFormat="1" ht="44.25" customHeight="1" x14ac:dyDescent="0.2">
      <c r="A15" s="78" t="s">
        <v>8</v>
      </c>
      <c r="B15" s="78"/>
      <c r="C15" s="78"/>
      <c r="D15" s="78"/>
      <c r="E15" s="81" t="s">
        <v>121</v>
      </c>
      <c r="F15" s="81"/>
      <c r="G15" s="82" t="str">
        <f>VLOOKUP(RIGHT(E15,4),[1]КПКВМБ!A$1:B$65536,2,FALSE)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H15" s="82"/>
      <c r="I15" s="82"/>
      <c r="J15" s="82"/>
      <c r="K15" s="82"/>
      <c r="L15" s="82"/>
      <c r="M15" s="82"/>
      <c r="N15" s="82"/>
      <c r="O15" s="82"/>
      <c r="P15" s="82"/>
      <c r="Q15" s="82"/>
      <c r="R15" s="82"/>
    </row>
    <row r="16" spans="1:19" s="7" customFormat="1" ht="11.25" x14ac:dyDescent="0.2">
      <c r="A16" s="14" t="s">
        <v>9</v>
      </c>
    </row>
    <row r="17" spans="1:19" s="7" customFormat="1" ht="10.5" customHeight="1" thickBot="1" x14ac:dyDescent="0.25">
      <c r="A17" s="15" t="s">
        <v>10</v>
      </c>
    </row>
    <row r="18" spans="1:19" ht="24" customHeight="1" thickTop="1" thickBot="1" x14ac:dyDescent="0.3">
      <c r="A18" s="75" t="s">
        <v>11</v>
      </c>
      <c r="B18" s="75" t="s">
        <v>12</v>
      </c>
      <c r="C18" s="75" t="s">
        <v>13</v>
      </c>
      <c r="D18" s="75" t="s">
        <v>14</v>
      </c>
      <c r="E18" s="75" t="s">
        <v>15</v>
      </c>
      <c r="F18" s="75"/>
      <c r="G18" s="75" t="s">
        <v>16</v>
      </c>
      <c r="H18" s="75" t="s">
        <v>17</v>
      </c>
      <c r="I18" s="75" t="s">
        <v>18</v>
      </c>
      <c r="J18" s="75" t="s">
        <v>19</v>
      </c>
      <c r="K18" s="75" t="s">
        <v>20</v>
      </c>
      <c r="L18" s="75"/>
      <c r="M18" s="75"/>
      <c r="N18" s="75"/>
      <c r="O18" s="75" t="s">
        <v>21</v>
      </c>
      <c r="P18" s="75"/>
      <c r="Q18" s="75" t="s">
        <v>22</v>
      </c>
      <c r="R18" s="75"/>
    </row>
    <row r="19" spans="1:19" ht="17.25" customHeight="1" thickTop="1" thickBot="1" x14ac:dyDescent="0.3">
      <c r="A19" s="75"/>
      <c r="B19" s="75"/>
      <c r="C19" s="75"/>
      <c r="D19" s="75"/>
      <c r="E19" s="75" t="s">
        <v>23</v>
      </c>
      <c r="F19" s="74" t="s">
        <v>24</v>
      </c>
      <c r="G19" s="75"/>
      <c r="H19" s="75"/>
      <c r="I19" s="75"/>
      <c r="J19" s="75"/>
      <c r="K19" s="75" t="s">
        <v>23</v>
      </c>
      <c r="L19" s="75" t="s">
        <v>25</v>
      </c>
      <c r="M19" s="75"/>
      <c r="N19" s="75"/>
      <c r="O19" s="75" t="s">
        <v>23</v>
      </c>
      <c r="P19" s="76" t="s">
        <v>26</v>
      </c>
      <c r="Q19" s="75"/>
      <c r="R19" s="75"/>
    </row>
    <row r="20" spans="1:19" ht="31.5" customHeight="1" thickTop="1" thickBot="1" x14ac:dyDescent="0.3">
      <c r="A20" s="75"/>
      <c r="B20" s="75"/>
      <c r="C20" s="75"/>
      <c r="D20" s="75"/>
      <c r="E20" s="75"/>
      <c r="F20" s="74"/>
      <c r="G20" s="75"/>
      <c r="H20" s="75"/>
      <c r="I20" s="75"/>
      <c r="J20" s="75"/>
      <c r="K20" s="75"/>
      <c r="L20" s="74" t="s">
        <v>27</v>
      </c>
      <c r="M20" s="74" t="s">
        <v>28</v>
      </c>
      <c r="N20" s="74"/>
      <c r="O20" s="75"/>
      <c r="P20" s="76"/>
      <c r="Q20" s="76" t="s">
        <v>23</v>
      </c>
      <c r="R20" s="74" t="s">
        <v>29</v>
      </c>
    </row>
    <row r="21" spans="1:19" ht="51.75" customHeight="1" thickTop="1" thickBot="1" x14ac:dyDescent="0.3">
      <c r="A21" s="75"/>
      <c r="B21" s="75"/>
      <c r="C21" s="75"/>
      <c r="D21" s="75"/>
      <c r="E21" s="75"/>
      <c r="F21" s="74"/>
      <c r="G21" s="75"/>
      <c r="H21" s="75"/>
      <c r="I21" s="75"/>
      <c r="J21" s="75"/>
      <c r="K21" s="75"/>
      <c r="L21" s="74"/>
      <c r="M21" s="16" t="s">
        <v>23</v>
      </c>
      <c r="N21" s="17" t="s">
        <v>30</v>
      </c>
      <c r="O21" s="75"/>
      <c r="P21" s="76"/>
      <c r="Q21" s="76"/>
      <c r="R21" s="74"/>
    </row>
    <row r="22" spans="1:19" s="19" customFormat="1" ht="12.75" thickTop="1" thickBot="1" x14ac:dyDescent="0.25">
      <c r="A22" s="18">
        <v>1</v>
      </c>
      <c r="B22" s="18">
        <v>2</v>
      </c>
      <c r="C22" s="18">
        <v>3</v>
      </c>
      <c r="D22" s="18">
        <v>4</v>
      </c>
      <c r="E22" s="18">
        <v>5</v>
      </c>
      <c r="F22" s="18">
        <v>6</v>
      </c>
      <c r="G22" s="18">
        <v>7</v>
      </c>
      <c r="H22" s="18">
        <v>8</v>
      </c>
      <c r="I22" s="18">
        <v>9</v>
      </c>
      <c r="J22" s="18">
        <v>9</v>
      </c>
      <c r="K22" s="18">
        <v>10</v>
      </c>
      <c r="L22" s="18">
        <v>11</v>
      </c>
      <c r="M22" s="18">
        <v>12</v>
      </c>
      <c r="N22" s="18">
        <v>13</v>
      </c>
      <c r="O22" s="18">
        <v>15</v>
      </c>
      <c r="P22" s="18">
        <v>16</v>
      </c>
      <c r="Q22" s="18">
        <v>14</v>
      </c>
      <c r="R22" s="18">
        <v>15</v>
      </c>
    </row>
    <row r="23" spans="1:19" s="19" customFormat="1" ht="12.75" thickTop="1" thickBot="1" x14ac:dyDescent="0.25">
      <c r="A23" s="18" t="s">
        <v>31</v>
      </c>
      <c r="B23" s="20" t="s">
        <v>32</v>
      </c>
      <c r="C23" s="21" t="s">
        <v>33</v>
      </c>
      <c r="D23" s="22">
        <f>SUM(D24:D28)</f>
        <v>33480.639999999999</v>
      </c>
      <c r="E23" s="23">
        <v>5628.61</v>
      </c>
      <c r="F23" s="23">
        <v>0</v>
      </c>
      <c r="G23" s="23">
        <v>0</v>
      </c>
      <c r="H23" s="23">
        <v>0</v>
      </c>
      <c r="I23" s="22">
        <f>SUM(I24:I27)</f>
        <v>0</v>
      </c>
      <c r="J23" s="22">
        <f>SUM(J24:J27)</f>
        <v>35265.64</v>
      </c>
      <c r="K23" s="24" t="s">
        <v>32</v>
      </c>
      <c r="L23" s="24" t="s">
        <v>32</v>
      </c>
      <c r="M23" s="24" t="s">
        <v>32</v>
      </c>
      <c r="N23" s="24" t="s">
        <v>32</v>
      </c>
      <c r="O23" s="24" t="s">
        <v>32</v>
      </c>
      <c r="P23" s="24" t="s">
        <v>32</v>
      </c>
      <c r="Q23" s="24">
        <f>E23-G23+H23+J23-K29</f>
        <v>7412.4400000000023</v>
      </c>
      <c r="R23" s="23">
        <v>0</v>
      </c>
      <c r="S23" s="25">
        <f>+D23-D31</f>
        <v>0</v>
      </c>
    </row>
    <row r="24" spans="1:19" s="19" customFormat="1" ht="13.5" customHeight="1" thickTop="1" thickBot="1" x14ac:dyDescent="0.25">
      <c r="A24" s="26" t="s">
        <v>34</v>
      </c>
      <c r="B24" s="20" t="s">
        <v>32</v>
      </c>
      <c r="C24" s="21" t="s">
        <v>35</v>
      </c>
      <c r="D24" s="23">
        <f>35609.75-1036.28-1785</f>
        <v>32788.47</v>
      </c>
      <c r="E24" s="24" t="s">
        <v>32</v>
      </c>
      <c r="F24" s="24" t="s">
        <v>32</v>
      </c>
      <c r="G24" s="24" t="s">
        <v>32</v>
      </c>
      <c r="H24" s="24" t="s">
        <v>32</v>
      </c>
      <c r="I24" s="23">
        <v>0</v>
      </c>
      <c r="J24" s="23">
        <f>35609.75-1036.28</f>
        <v>34573.47</v>
      </c>
      <c r="K24" s="24" t="s">
        <v>32</v>
      </c>
      <c r="L24" s="24" t="s">
        <v>32</v>
      </c>
      <c r="M24" s="24" t="s">
        <v>32</v>
      </c>
      <c r="N24" s="24" t="s">
        <v>32</v>
      </c>
      <c r="O24" s="24" t="s">
        <v>32</v>
      </c>
      <c r="P24" s="24" t="s">
        <v>32</v>
      </c>
      <c r="Q24" s="24" t="s">
        <v>32</v>
      </c>
      <c r="R24" s="24" t="s">
        <v>32</v>
      </c>
    </row>
    <row r="25" spans="1:19" s="19" customFormat="1" ht="12.75" thickTop="1" thickBot="1" x14ac:dyDescent="0.25">
      <c r="A25" s="27" t="s">
        <v>36</v>
      </c>
      <c r="B25" s="20" t="s">
        <v>32</v>
      </c>
      <c r="C25" s="21" t="s">
        <v>37</v>
      </c>
      <c r="D25" s="23">
        <v>0</v>
      </c>
      <c r="E25" s="24" t="s">
        <v>32</v>
      </c>
      <c r="F25" s="24" t="s">
        <v>32</v>
      </c>
      <c r="G25" s="24" t="s">
        <v>32</v>
      </c>
      <c r="H25" s="24" t="s">
        <v>32</v>
      </c>
      <c r="I25" s="23">
        <v>0</v>
      </c>
      <c r="J25" s="23">
        <v>0</v>
      </c>
      <c r="K25" s="24" t="s">
        <v>32</v>
      </c>
      <c r="L25" s="24" t="s">
        <v>32</v>
      </c>
      <c r="M25" s="24" t="s">
        <v>32</v>
      </c>
      <c r="N25" s="24" t="s">
        <v>32</v>
      </c>
      <c r="O25" s="24" t="s">
        <v>32</v>
      </c>
      <c r="P25" s="24" t="s">
        <v>32</v>
      </c>
      <c r="Q25" s="24" t="s">
        <v>32</v>
      </c>
      <c r="R25" s="24" t="s">
        <v>32</v>
      </c>
    </row>
    <row r="26" spans="1:19" s="19" customFormat="1" ht="12.75" thickTop="1" thickBot="1" x14ac:dyDescent="0.25">
      <c r="A26" s="26" t="s">
        <v>38</v>
      </c>
      <c r="B26" s="20" t="s">
        <v>32</v>
      </c>
      <c r="C26" s="21" t="s">
        <v>39</v>
      </c>
      <c r="D26" s="23">
        <v>692.17</v>
      </c>
      <c r="E26" s="24" t="s">
        <v>32</v>
      </c>
      <c r="F26" s="24" t="s">
        <v>32</v>
      </c>
      <c r="G26" s="24" t="s">
        <v>32</v>
      </c>
      <c r="H26" s="24" t="s">
        <v>32</v>
      </c>
      <c r="I26" s="23">
        <v>0</v>
      </c>
      <c r="J26" s="23">
        <v>692.17</v>
      </c>
      <c r="K26" s="24" t="s">
        <v>32</v>
      </c>
      <c r="L26" s="24" t="s">
        <v>32</v>
      </c>
      <c r="M26" s="24" t="s">
        <v>32</v>
      </c>
      <c r="N26" s="24" t="s">
        <v>32</v>
      </c>
      <c r="O26" s="24" t="s">
        <v>32</v>
      </c>
      <c r="P26" s="24" t="s">
        <v>32</v>
      </c>
      <c r="Q26" s="24" t="s">
        <v>32</v>
      </c>
      <c r="R26" s="24" t="s">
        <v>32</v>
      </c>
    </row>
    <row r="27" spans="1:19" s="19" customFormat="1" ht="12" customHeight="1" thickTop="1" thickBot="1" x14ac:dyDescent="0.25">
      <c r="A27" s="28" t="s">
        <v>40</v>
      </c>
      <c r="B27" s="20" t="s">
        <v>32</v>
      </c>
      <c r="C27" s="21" t="s">
        <v>41</v>
      </c>
      <c r="D27" s="23"/>
      <c r="E27" s="24" t="s">
        <v>32</v>
      </c>
      <c r="F27" s="24" t="s">
        <v>32</v>
      </c>
      <c r="G27" s="24" t="s">
        <v>32</v>
      </c>
      <c r="H27" s="24" t="s">
        <v>32</v>
      </c>
      <c r="I27" s="23">
        <v>0</v>
      </c>
      <c r="J27" s="23"/>
      <c r="K27" s="24" t="s">
        <v>32</v>
      </c>
      <c r="L27" s="24" t="s">
        <v>32</v>
      </c>
      <c r="M27" s="24" t="s">
        <v>32</v>
      </c>
      <c r="N27" s="24" t="s">
        <v>32</v>
      </c>
      <c r="O27" s="24" t="s">
        <v>32</v>
      </c>
      <c r="P27" s="24" t="s">
        <v>32</v>
      </c>
      <c r="Q27" s="24" t="s">
        <v>32</v>
      </c>
      <c r="R27" s="24" t="s">
        <v>32</v>
      </c>
    </row>
    <row r="28" spans="1:19" s="19" customFormat="1" ht="12.75" thickTop="1" thickBot="1" x14ac:dyDescent="0.25">
      <c r="A28" s="26" t="s">
        <v>42</v>
      </c>
      <c r="B28" s="20" t="s">
        <v>32</v>
      </c>
      <c r="C28" s="21" t="s">
        <v>43</v>
      </c>
      <c r="D28" s="23">
        <v>0</v>
      </c>
      <c r="E28" s="24" t="s">
        <v>32</v>
      </c>
      <c r="F28" s="24" t="s">
        <v>32</v>
      </c>
      <c r="G28" s="24" t="s">
        <v>32</v>
      </c>
      <c r="H28" s="24" t="s">
        <v>32</v>
      </c>
      <c r="I28" s="24" t="s">
        <v>32</v>
      </c>
      <c r="J28" s="24" t="s">
        <v>32</v>
      </c>
      <c r="K28" s="24" t="s">
        <v>32</v>
      </c>
      <c r="L28" s="24" t="s">
        <v>32</v>
      </c>
      <c r="M28" s="24" t="s">
        <v>32</v>
      </c>
      <c r="N28" s="24" t="s">
        <v>32</v>
      </c>
      <c r="O28" s="24" t="s">
        <v>32</v>
      </c>
      <c r="P28" s="24" t="s">
        <v>32</v>
      </c>
      <c r="Q28" s="24" t="s">
        <v>32</v>
      </c>
      <c r="R28" s="24" t="s">
        <v>32</v>
      </c>
    </row>
    <row r="29" spans="1:19" s="19" customFormat="1" ht="12.75" thickTop="1" thickBot="1" x14ac:dyDescent="0.25">
      <c r="A29" s="18" t="s">
        <v>44</v>
      </c>
      <c r="B29" s="18" t="s">
        <v>32</v>
      </c>
      <c r="C29" s="21" t="s">
        <v>45</v>
      </c>
      <c r="D29" s="22">
        <f>D31+D66</f>
        <v>33480.639999999999</v>
      </c>
      <c r="E29" s="24" t="s">
        <v>32</v>
      </c>
      <c r="F29" s="24" t="s">
        <v>32</v>
      </c>
      <c r="G29" s="24" t="s">
        <v>32</v>
      </c>
      <c r="H29" s="24" t="s">
        <v>32</v>
      </c>
      <c r="I29" s="24" t="s">
        <v>32</v>
      </c>
      <c r="J29" s="24" t="s">
        <v>32</v>
      </c>
      <c r="K29" s="22">
        <f t="shared" ref="K29:P29" si="0">K31+K66</f>
        <v>33481.81</v>
      </c>
      <c r="L29" s="22">
        <f t="shared" si="0"/>
        <v>0</v>
      </c>
      <c r="M29" s="22">
        <f t="shared" si="0"/>
        <v>0</v>
      </c>
      <c r="N29" s="22">
        <f t="shared" si="0"/>
        <v>0</v>
      </c>
      <c r="O29" s="22">
        <f t="shared" si="0"/>
        <v>0</v>
      </c>
      <c r="P29" s="22">
        <f t="shared" si="0"/>
        <v>0</v>
      </c>
      <c r="Q29" s="24" t="s">
        <v>32</v>
      </c>
      <c r="R29" s="24" t="s">
        <v>32</v>
      </c>
    </row>
    <row r="30" spans="1:19" s="19" customFormat="1" ht="12.75" thickTop="1" thickBot="1" x14ac:dyDescent="0.25">
      <c r="A30" s="29" t="s">
        <v>46</v>
      </c>
      <c r="B30" s="20"/>
      <c r="C30" s="21"/>
      <c r="D30" s="22"/>
      <c r="E30" s="22"/>
      <c r="F30" s="24"/>
      <c r="G30" s="24"/>
      <c r="H30" s="24"/>
      <c r="I30" s="24"/>
      <c r="J30" s="24"/>
      <c r="K30" s="22"/>
      <c r="L30" s="22"/>
      <c r="M30" s="22"/>
      <c r="N30" s="22"/>
      <c r="O30" s="22"/>
      <c r="P30" s="22"/>
      <c r="Q30" s="24"/>
      <c r="R30" s="24"/>
    </row>
    <row r="31" spans="1:19" s="19" customFormat="1" ht="12.75" thickTop="1" thickBot="1" x14ac:dyDescent="0.25">
      <c r="A31" s="20" t="s">
        <v>47</v>
      </c>
      <c r="B31" s="20">
        <v>2000</v>
      </c>
      <c r="C31" s="21" t="s">
        <v>48</v>
      </c>
      <c r="D31" s="22">
        <f>D32+D37+D54+D57+D61+D65</f>
        <v>33480.639999999999</v>
      </c>
      <c r="E31" s="24" t="s">
        <v>32</v>
      </c>
      <c r="F31" s="24" t="s">
        <v>32</v>
      </c>
      <c r="G31" s="24" t="s">
        <v>32</v>
      </c>
      <c r="H31" s="24" t="s">
        <v>32</v>
      </c>
      <c r="I31" s="24" t="s">
        <v>32</v>
      </c>
      <c r="J31" s="24" t="s">
        <v>32</v>
      </c>
      <c r="K31" s="22">
        <f t="shared" ref="K31:P31" si="1">K32+K37+K54+K57+K61+K65</f>
        <v>33481.81</v>
      </c>
      <c r="L31" s="22">
        <f t="shared" si="1"/>
        <v>0</v>
      </c>
      <c r="M31" s="22">
        <f t="shared" si="1"/>
        <v>0</v>
      </c>
      <c r="N31" s="22">
        <f t="shared" si="1"/>
        <v>0</v>
      </c>
      <c r="O31" s="22">
        <f t="shared" si="1"/>
        <v>0</v>
      </c>
      <c r="P31" s="22">
        <f t="shared" si="1"/>
        <v>0</v>
      </c>
      <c r="Q31" s="24" t="s">
        <v>32</v>
      </c>
      <c r="R31" s="24" t="s">
        <v>32</v>
      </c>
    </row>
    <row r="32" spans="1:19" s="19" customFormat="1" ht="12.75" thickTop="1" thickBot="1" x14ac:dyDescent="0.25">
      <c r="A32" s="30" t="s">
        <v>49</v>
      </c>
      <c r="B32" s="20">
        <v>2100</v>
      </c>
      <c r="C32" s="21" t="s">
        <v>50</v>
      </c>
      <c r="D32" s="22">
        <f>D33+D36</f>
        <v>0</v>
      </c>
      <c r="E32" s="24" t="s">
        <v>32</v>
      </c>
      <c r="F32" s="24" t="s">
        <v>32</v>
      </c>
      <c r="G32" s="24" t="s">
        <v>32</v>
      </c>
      <c r="H32" s="24" t="s">
        <v>32</v>
      </c>
      <c r="I32" s="24" t="s">
        <v>32</v>
      </c>
      <c r="J32" s="24" t="s">
        <v>32</v>
      </c>
      <c r="K32" s="22">
        <f t="shared" ref="K32:P32" si="2">K33+K36</f>
        <v>0</v>
      </c>
      <c r="L32" s="22">
        <f t="shared" si="2"/>
        <v>0</v>
      </c>
      <c r="M32" s="22">
        <f t="shared" si="2"/>
        <v>0</v>
      </c>
      <c r="N32" s="22">
        <f t="shared" si="2"/>
        <v>0</v>
      </c>
      <c r="O32" s="22">
        <f t="shared" si="2"/>
        <v>0</v>
      </c>
      <c r="P32" s="22">
        <f t="shared" si="2"/>
        <v>0</v>
      </c>
      <c r="Q32" s="24" t="s">
        <v>32</v>
      </c>
      <c r="R32" s="24" t="s">
        <v>32</v>
      </c>
    </row>
    <row r="33" spans="1:18" s="19" customFormat="1" ht="12.75" thickTop="1" thickBot="1" x14ac:dyDescent="0.25">
      <c r="A33" s="31" t="s">
        <v>51</v>
      </c>
      <c r="B33" s="32">
        <v>2110</v>
      </c>
      <c r="C33" s="32">
        <v>100</v>
      </c>
      <c r="D33" s="33">
        <f>SUM(D34:D35)</f>
        <v>0</v>
      </c>
      <c r="E33" s="24" t="s">
        <v>32</v>
      </c>
      <c r="F33" s="24" t="s">
        <v>32</v>
      </c>
      <c r="G33" s="24" t="s">
        <v>32</v>
      </c>
      <c r="H33" s="24" t="s">
        <v>32</v>
      </c>
      <c r="I33" s="24" t="s">
        <v>32</v>
      </c>
      <c r="J33" s="24" t="s">
        <v>32</v>
      </c>
      <c r="K33" s="33">
        <f t="shared" ref="K33:P33" si="3">SUM(K34:K35)</f>
        <v>0</v>
      </c>
      <c r="L33" s="33">
        <f t="shared" si="3"/>
        <v>0</v>
      </c>
      <c r="M33" s="33">
        <f t="shared" si="3"/>
        <v>0</v>
      </c>
      <c r="N33" s="33">
        <f t="shared" si="3"/>
        <v>0</v>
      </c>
      <c r="O33" s="33">
        <f t="shared" si="3"/>
        <v>0</v>
      </c>
      <c r="P33" s="33">
        <f t="shared" si="3"/>
        <v>0</v>
      </c>
      <c r="Q33" s="24" t="s">
        <v>32</v>
      </c>
      <c r="R33" s="24" t="s">
        <v>32</v>
      </c>
    </row>
    <row r="34" spans="1:18" s="19" customFormat="1" ht="12.75" thickTop="1" thickBot="1" x14ac:dyDescent="0.25">
      <c r="A34" s="34" t="s">
        <v>52</v>
      </c>
      <c r="B34" s="16">
        <v>2111</v>
      </c>
      <c r="C34" s="16">
        <v>110</v>
      </c>
      <c r="D34" s="35">
        <v>0</v>
      </c>
      <c r="E34" s="24" t="s">
        <v>32</v>
      </c>
      <c r="F34" s="24" t="s">
        <v>32</v>
      </c>
      <c r="G34" s="24" t="s">
        <v>32</v>
      </c>
      <c r="H34" s="24" t="s">
        <v>32</v>
      </c>
      <c r="I34" s="24" t="s">
        <v>32</v>
      </c>
      <c r="J34" s="24" t="s">
        <v>32</v>
      </c>
      <c r="K34" s="35">
        <v>0</v>
      </c>
      <c r="L34" s="35">
        <v>0</v>
      </c>
      <c r="M34" s="35">
        <v>0</v>
      </c>
      <c r="N34" s="35">
        <v>0</v>
      </c>
      <c r="O34" s="35">
        <v>0</v>
      </c>
      <c r="P34" s="35">
        <v>0</v>
      </c>
      <c r="Q34" s="24" t="s">
        <v>32</v>
      </c>
      <c r="R34" s="24" t="s">
        <v>32</v>
      </c>
    </row>
    <row r="35" spans="1:18" s="19" customFormat="1" ht="12.75" thickTop="1" thickBot="1" x14ac:dyDescent="0.25">
      <c r="A35" s="34" t="s">
        <v>53</v>
      </c>
      <c r="B35" s="16">
        <v>2112</v>
      </c>
      <c r="C35" s="16">
        <v>120</v>
      </c>
      <c r="D35" s="35">
        <v>0</v>
      </c>
      <c r="E35" s="24" t="s">
        <v>32</v>
      </c>
      <c r="F35" s="24" t="s">
        <v>32</v>
      </c>
      <c r="G35" s="24" t="s">
        <v>32</v>
      </c>
      <c r="H35" s="24" t="s">
        <v>32</v>
      </c>
      <c r="I35" s="24" t="s">
        <v>32</v>
      </c>
      <c r="J35" s="24" t="s">
        <v>32</v>
      </c>
      <c r="K35" s="36">
        <v>0</v>
      </c>
      <c r="L35" s="36">
        <v>0</v>
      </c>
      <c r="M35" s="36">
        <v>0</v>
      </c>
      <c r="N35" s="36">
        <v>0</v>
      </c>
      <c r="O35" s="36">
        <v>0</v>
      </c>
      <c r="P35" s="36">
        <v>0</v>
      </c>
      <c r="Q35" s="24" t="s">
        <v>32</v>
      </c>
      <c r="R35" s="24" t="s">
        <v>32</v>
      </c>
    </row>
    <row r="36" spans="1:18" s="19" customFormat="1" ht="12.75" thickTop="1" thickBot="1" x14ac:dyDescent="0.25">
      <c r="A36" s="37" t="s">
        <v>54</v>
      </c>
      <c r="B36" s="32">
        <v>2120</v>
      </c>
      <c r="C36" s="32">
        <v>130</v>
      </c>
      <c r="D36" s="38">
        <v>0</v>
      </c>
      <c r="E36" s="24" t="s">
        <v>32</v>
      </c>
      <c r="F36" s="24" t="s">
        <v>32</v>
      </c>
      <c r="G36" s="24" t="s">
        <v>32</v>
      </c>
      <c r="H36" s="24" t="s">
        <v>32</v>
      </c>
      <c r="I36" s="24" t="s">
        <v>32</v>
      </c>
      <c r="J36" s="24" t="s">
        <v>32</v>
      </c>
      <c r="K36" s="38">
        <v>0</v>
      </c>
      <c r="L36" s="38">
        <v>0</v>
      </c>
      <c r="M36" s="38">
        <v>0</v>
      </c>
      <c r="N36" s="38">
        <v>0</v>
      </c>
      <c r="O36" s="38">
        <v>0</v>
      </c>
      <c r="P36" s="38">
        <v>0</v>
      </c>
      <c r="Q36" s="24" t="s">
        <v>32</v>
      </c>
      <c r="R36" s="24" t="s">
        <v>32</v>
      </c>
    </row>
    <row r="37" spans="1:18" s="19" customFormat="1" ht="12.75" thickTop="1" thickBot="1" x14ac:dyDescent="0.25">
      <c r="A37" s="39" t="s">
        <v>55</v>
      </c>
      <c r="B37" s="20">
        <v>2200</v>
      </c>
      <c r="C37" s="20">
        <v>140</v>
      </c>
      <c r="D37" s="22">
        <f>SUM(D38:D44)+D51</f>
        <v>33480.639999999999</v>
      </c>
      <c r="E37" s="24" t="s">
        <v>32</v>
      </c>
      <c r="F37" s="24" t="s">
        <v>32</v>
      </c>
      <c r="G37" s="24" t="s">
        <v>32</v>
      </c>
      <c r="H37" s="24" t="s">
        <v>32</v>
      </c>
      <c r="I37" s="24" t="s">
        <v>32</v>
      </c>
      <c r="J37" s="24" t="s">
        <v>32</v>
      </c>
      <c r="K37" s="22">
        <f t="shared" ref="K37:P37" si="4">SUM(K38:K44)+K51</f>
        <v>33480.639999999999</v>
      </c>
      <c r="L37" s="22">
        <f t="shared" si="4"/>
        <v>0</v>
      </c>
      <c r="M37" s="22">
        <f t="shared" si="4"/>
        <v>0</v>
      </c>
      <c r="N37" s="22">
        <f t="shared" si="4"/>
        <v>0</v>
      </c>
      <c r="O37" s="22">
        <f t="shared" si="4"/>
        <v>0</v>
      </c>
      <c r="P37" s="22">
        <f t="shared" si="4"/>
        <v>0</v>
      </c>
      <c r="Q37" s="24" t="s">
        <v>32</v>
      </c>
      <c r="R37" s="24" t="s">
        <v>32</v>
      </c>
    </row>
    <row r="38" spans="1:18" s="19" customFormat="1" ht="12.75" thickTop="1" thickBot="1" x14ac:dyDescent="0.25">
      <c r="A38" s="31" t="s">
        <v>56</v>
      </c>
      <c r="B38" s="32">
        <v>2210</v>
      </c>
      <c r="C38" s="32">
        <v>150</v>
      </c>
      <c r="D38" s="38">
        <v>1669</v>
      </c>
      <c r="E38" s="24" t="s">
        <v>32</v>
      </c>
      <c r="F38" s="24" t="s">
        <v>32</v>
      </c>
      <c r="G38" s="24" t="s">
        <v>32</v>
      </c>
      <c r="H38" s="24" t="s">
        <v>32</v>
      </c>
      <c r="I38" s="24" t="s">
        <v>32</v>
      </c>
      <c r="J38" s="24" t="s">
        <v>32</v>
      </c>
      <c r="K38" s="38">
        <v>1669</v>
      </c>
      <c r="L38" s="38">
        <v>0</v>
      </c>
      <c r="M38" s="38">
        <v>0</v>
      </c>
      <c r="N38" s="38">
        <v>0</v>
      </c>
      <c r="O38" s="38">
        <v>0</v>
      </c>
      <c r="P38" s="38">
        <v>0</v>
      </c>
      <c r="Q38" s="24" t="s">
        <v>32</v>
      </c>
      <c r="R38" s="24" t="s">
        <v>32</v>
      </c>
    </row>
    <row r="39" spans="1:18" s="19" customFormat="1" ht="12.75" thickTop="1" thickBot="1" x14ac:dyDescent="0.25">
      <c r="A39" s="31" t="s">
        <v>57</v>
      </c>
      <c r="B39" s="32">
        <v>2220</v>
      </c>
      <c r="C39" s="32">
        <v>160</v>
      </c>
      <c r="D39" s="38">
        <v>0</v>
      </c>
      <c r="E39" s="24" t="s">
        <v>32</v>
      </c>
      <c r="F39" s="24" t="s">
        <v>32</v>
      </c>
      <c r="G39" s="24" t="s">
        <v>32</v>
      </c>
      <c r="H39" s="24" t="s">
        <v>32</v>
      </c>
      <c r="I39" s="24" t="s">
        <v>32</v>
      </c>
      <c r="J39" s="24" t="s">
        <v>32</v>
      </c>
      <c r="K39" s="38">
        <v>0</v>
      </c>
      <c r="L39" s="38">
        <v>0</v>
      </c>
      <c r="M39" s="38">
        <v>0</v>
      </c>
      <c r="N39" s="38">
        <v>0</v>
      </c>
      <c r="O39" s="38">
        <v>0</v>
      </c>
      <c r="P39" s="38">
        <v>0</v>
      </c>
      <c r="Q39" s="24" t="s">
        <v>32</v>
      </c>
      <c r="R39" s="24" t="s">
        <v>32</v>
      </c>
    </row>
    <row r="40" spans="1:18" s="19" customFormat="1" ht="12.75" thickTop="1" thickBot="1" x14ac:dyDescent="0.25">
      <c r="A40" s="31" t="s">
        <v>58</v>
      </c>
      <c r="B40" s="32">
        <v>2230</v>
      </c>
      <c r="C40" s="32">
        <v>170</v>
      </c>
      <c r="D40" s="38">
        <v>31811.64</v>
      </c>
      <c r="E40" s="24" t="s">
        <v>32</v>
      </c>
      <c r="F40" s="24" t="s">
        <v>32</v>
      </c>
      <c r="G40" s="24" t="s">
        <v>32</v>
      </c>
      <c r="H40" s="24" t="s">
        <v>32</v>
      </c>
      <c r="I40" s="24" t="s">
        <v>32</v>
      </c>
      <c r="J40" s="24" t="s">
        <v>32</v>
      </c>
      <c r="K40" s="38">
        <v>31811.64</v>
      </c>
      <c r="L40" s="38">
        <v>0</v>
      </c>
      <c r="M40" s="38">
        <v>0</v>
      </c>
      <c r="N40" s="38">
        <v>0</v>
      </c>
      <c r="O40" s="38">
        <v>0</v>
      </c>
      <c r="P40" s="38">
        <v>0</v>
      </c>
      <c r="Q40" s="24" t="s">
        <v>32</v>
      </c>
      <c r="R40" s="24" t="s">
        <v>32</v>
      </c>
    </row>
    <row r="41" spans="1:18" s="19" customFormat="1" ht="12.75" thickTop="1" thickBot="1" x14ac:dyDescent="0.25">
      <c r="A41" s="31" t="s">
        <v>59</v>
      </c>
      <c r="B41" s="32">
        <v>2240</v>
      </c>
      <c r="C41" s="32">
        <v>180</v>
      </c>
      <c r="D41" s="38">
        <v>0</v>
      </c>
      <c r="E41" s="24" t="s">
        <v>32</v>
      </c>
      <c r="F41" s="24" t="s">
        <v>32</v>
      </c>
      <c r="G41" s="24" t="s">
        <v>32</v>
      </c>
      <c r="H41" s="24" t="s">
        <v>32</v>
      </c>
      <c r="I41" s="24" t="s">
        <v>32</v>
      </c>
      <c r="J41" s="24" t="s">
        <v>32</v>
      </c>
      <c r="K41" s="38">
        <v>0</v>
      </c>
      <c r="L41" s="38">
        <v>0</v>
      </c>
      <c r="M41" s="38">
        <v>0</v>
      </c>
      <c r="N41" s="38">
        <v>0</v>
      </c>
      <c r="O41" s="38">
        <v>0</v>
      </c>
      <c r="P41" s="38">
        <v>0</v>
      </c>
      <c r="Q41" s="24" t="s">
        <v>32</v>
      </c>
      <c r="R41" s="24" t="s">
        <v>32</v>
      </c>
    </row>
    <row r="42" spans="1:18" s="19" customFormat="1" ht="11.25" customHeight="1" thickTop="1" thickBot="1" x14ac:dyDescent="0.25">
      <c r="A42" s="31" t="s">
        <v>60</v>
      </c>
      <c r="B42" s="32">
        <v>2250</v>
      </c>
      <c r="C42" s="32">
        <v>190</v>
      </c>
      <c r="D42" s="38">
        <v>0</v>
      </c>
      <c r="E42" s="24" t="s">
        <v>32</v>
      </c>
      <c r="F42" s="24" t="s">
        <v>32</v>
      </c>
      <c r="G42" s="24" t="s">
        <v>32</v>
      </c>
      <c r="H42" s="24" t="s">
        <v>32</v>
      </c>
      <c r="I42" s="24" t="s">
        <v>32</v>
      </c>
      <c r="J42" s="24" t="s">
        <v>32</v>
      </c>
      <c r="K42" s="38">
        <v>0</v>
      </c>
      <c r="L42" s="38">
        <v>0</v>
      </c>
      <c r="M42" s="38">
        <v>0</v>
      </c>
      <c r="N42" s="38">
        <v>0</v>
      </c>
      <c r="O42" s="38">
        <v>0</v>
      </c>
      <c r="P42" s="38">
        <v>0</v>
      </c>
      <c r="Q42" s="24" t="s">
        <v>32</v>
      </c>
      <c r="R42" s="24" t="s">
        <v>32</v>
      </c>
    </row>
    <row r="43" spans="1:18" s="19" customFormat="1" ht="11.25" customHeight="1" thickTop="1" thickBot="1" x14ac:dyDescent="0.25">
      <c r="A43" s="37" t="s">
        <v>61</v>
      </c>
      <c r="B43" s="32">
        <v>2260</v>
      </c>
      <c r="C43" s="32">
        <v>200</v>
      </c>
      <c r="D43" s="38">
        <v>0</v>
      </c>
      <c r="E43" s="24" t="s">
        <v>32</v>
      </c>
      <c r="F43" s="24" t="s">
        <v>32</v>
      </c>
      <c r="G43" s="24" t="s">
        <v>32</v>
      </c>
      <c r="H43" s="24" t="s">
        <v>32</v>
      </c>
      <c r="I43" s="24" t="s">
        <v>32</v>
      </c>
      <c r="J43" s="24" t="s">
        <v>32</v>
      </c>
      <c r="K43" s="38">
        <v>0</v>
      </c>
      <c r="L43" s="38">
        <v>0</v>
      </c>
      <c r="M43" s="38">
        <v>0</v>
      </c>
      <c r="N43" s="38">
        <v>0</v>
      </c>
      <c r="O43" s="38">
        <v>0</v>
      </c>
      <c r="P43" s="38">
        <v>0</v>
      </c>
      <c r="Q43" s="24" t="s">
        <v>32</v>
      </c>
      <c r="R43" s="24" t="s">
        <v>32</v>
      </c>
    </row>
    <row r="44" spans="1:18" s="19" customFormat="1" ht="11.25" customHeight="1" thickTop="1" thickBot="1" x14ac:dyDescent="0.25">
      <c r="A44" s="37" t="s">
        <v>62</v>
      </c>
      <c r="B44" s="32">
        <v>2270</v>
      </c>
      <c r="C44" s="32">
        <v>210</v>
      </c>
      <c r="D44" s="33">
        <f>SUM(D45:D50)</f>
        <v>0</v>
      </c>
      <c r="E44" s="24" t="s">
        <v>32</v>
      </c>
      <c r="F44" s="24" t="s">
        <v>32</v>
      </c>
      <c r="G44" s="24" t="s">
        <v>32</v>
      </c>
      <c r="H44" s="24" t="s">
        <v>32</v>
      </c>
      <c r="I44" s="24" t="s">
        <v>32</v>
      </c>
      <c r="J44" s="24" t="s">
        <v>32</v>
      </c>
      <c r="K44" s="33">
        <f t="shared" ref="K44:P44" si="5">SUM(K45:K50)</f>
        <v>0</v>
      </c>
      <c r="L44" s="33">
        <f t="shared" si="5"/>
        <v>0</v>
      </c>
      <c r="M44" s="33">
        <f t="shared" si="5"/>
        <v>0</v>
      </c>
      <c r="N44" s="33">
        <f t="shared" si="5"/>
        <v>0</v>
      </c>
      <c r="O44" s="33">
        <f t="shared" si="5"/>
        <v>0</v>
      </c>
      <c r="P44" s="33">
        <f t="shared" si="5"/>
        <v>0</v>
      </c>
      <c r="Q44" s="24" t="s">
        <v>32</v>
      </c>
      <c r="R44" s="24" t="s">
        <v>32</v>
      </c>
    </row>
    <row r="45" spans="1:18" s="19" customFormat="1" ht="11.25" customHeight="1" thickTop="1" thickBot="1" x14ac:dyDescent="0.25">
      <c r="A45" s="34" t="s">
        <v>63</v>
      </c>
      <c r="B45" s="16">
        <v>2271</v>
      </c>
      <c r="C45" s="16">
        <v>220</v>
      </c>
      <c r="D45" s="35">
        <v>0</v>
      </c>
      <c r="E45" s="24" t="s">
        <v>32</v>
      </c>
      <c r="F45" s="24" t="s">
        <v>32</v>
      </c>
      <c r="G45" s="24" t="s">
        <v>32</v>
      </c>
      <c r="H45" s="24" t="s">
        <v>32</v>
      </c>
      <c r="I45" s="24" t="s">
        <v>32</v>
      </c>
      <c r="J45" s="24" t="s">
        <v>32</v>
      </c>
      <c r="K45" s="35">
        <v>0</v>
      </c>
      <c r="L45" s="35">
        <v>0</v>
      </c>
      <c r="M45" s="35">
        <v>0</v>
      </c>
      <c r="N45" s="35">
        <v>0</v>
      </c>
      <c r="O45" s="35">
        <v>0</v>
      </c>
      <c r="P45" s="35">
        <v>0</v>
      </c>
      <c r="Q45" s="24" t="s">
        <v>32</v>
      </c>
      <c r="R45" s="24" t="s">
        <v>32</v>
      </c>
    </row>
    <row r="46" spans="1:18" s="19" customFormat="1" ht="12.75" thickTop="1" thickBot="1" x14ac:dyDescent="0.25">
      <c r="A46" s="34" t="s">
        <v>64</v>
      </c>
      <c r="B46" s="16">
        <v>2272</v>
      </c>
      <c r="C46" s="32">
        <v>230</v>
      </c>
      <c r="D46" s="38">
        <v>0</v>
      </c>
      <c r="E46" s="24" t="s">
        <v>32</v>
      </c>
      <c r="F46" s="24" t="s">
        <v>32</v>
      </c>
      <c r="G46" s="24" t="s">
        <v>32</v>
      </c>
      <c r="H46" s="24" t="s">
        <v>32</v>
      </c>
      <c r="I46" s="24" t="s">
        <v>32</v>
      </c>
      <c r="J46" s="24" t="s">
        <v>32</v>
      </c>
      <c r="K46" s="38"/>
      <c r="L46" s="38">
        <v>0</v>
      </c>
      <c r="M46" s="38">
        <v>0</v>
      </c>
      <c r="N46" s="38">
        <v>0</v>
      </c>
      <c r="O46" s="38">
        <v>0</v>
      </c>
      <c r="P46" s="38">
        <v>0</v>
      </c>
      <c r="Q46" s="24" t="s">
        <v>32</v>
      </c>
      <c r="R46" s="24" t="s">
        <v>32</v>
      </c>
    </row>
    <row r="47" spans="1:18" s="19" customFormat="1" ht="12.75" thickTop="1" thickBot="1" x14ac:dyDescent="0.25">
      <c r="A47" s="34" t="s">
        <v>65</v>
      </c>
      <c r="B47" s="16">
        <v>2273</v>
      </c>
      <c r="C47" s="16">
        <v>240</v>
      </c>
      <c r="D47" s="38"/>
      <c r="E47" s="24" t="s">
        <v>32</v>
      </c>
      <c r="F47" s="24" t="s">
        <v>32</v>
      </c>
      <c r="G47" s="24" t="s">
        <v>32</v>
      </c>
      <c r="H47" s="24" t="s">
        <v>32</v>
      </c>
      <c r="I47" s="24" t="s">
        <v>32</v>
      </c>
      <c r="J47" s="24" t="s">
        <v>32</v>
      </c>
      <c r="K47" s="38"/>
      <c r="L47" s="38">
        <v>0</v>
      </c>
      <c r="M47" s="38">
        <v>0</v>
      </c>
      <c r="N47" s="38">
        <v>0</v>
      </c>
      <c r="O47" s="38">
        <v>0</v>
      </c>
      <c r="P47" s="38">
        <v>0</v>
      </c>
      <c r="Q47" s="24" t="s">
        <v>32</v>
      </c>
      <c r="R47" s="24" t="s">
        <v>32</v>
      </c>
    </row>
    <row r="48" spans="1:18" s="19" customFormat="1" ht="12.75" thickTop="1" thickBot="1" x14ac:dyDescent="0.25">
      <c r="A48" s="34" t="s">
        <v>66</v>
      </c>
      <c r="B48" s="16">
        <v>2274</v>
      </c>
      <c r="C48" s="32">
        <v>250</v>
      </c>
      <c r="D48" s="38">
        <v>0</v>
      </c>
      <c r="E48" s="24" t="s">
        <v>32</v>
      </c>
      <c r="F48" s="24" t="s">
        <v>32</v>
      </c>
      <c r="G48" s="24" t="s">
        <v>32</v>
      </c>
      <c r="H48" s="24" t="s">
        <v>32</v>
      </c>
      <c r="I48" s="24" t="s">
        <v>32</v>
      </c>
      <c r="J48" s="24" t="s">
        <v>32</v>
      </c>
      <c r="K48" s="38">
        <v>0</v>
      </c>
      <c r="L48" s="38">
        <v>0</v>
      </c>
      <c r="M48" s="38">
        <v>0</v>
      </c>
      <c r="N48" s="38">
        <v>0</v>
      </c>
      <c r="O48" s="38">
        <v>0</v>
      </c>
      <c r="P48" s="38">
        <v>0</v>
      </c>
      <c r="Q48" s="24" t="s">
        <v>32</v>
      </c>
      <c r="R48" s="24" t="s">
        <v>32</v>
      </c>
    </row>
    <row r="49" spans="1:18" s="19" customFormat="1" ht="12.75" thickTop="1" thickBot="1" x14ac:dyDescent="0.25">
      <c r="A49" s="34" t="s">
        <v>67</v>
      </c>
      <c r="B49" s="16">
        <v>2275</v>
      </c>
      <c r="C49" s="16">
        <v>260</v>
      </c>
      <c r="D49" s="35"/>
      <c r="E49" s="24" t="s">
        <v>32</v>
      </c>
      <c r="F49" s="24" t="s">
        <v>32</v>
      </c>
      <c r="G49" s="24" t="s">
        <v>32</v>
      </c>
      <c r="H49" s="24" t="s">
        <v>32</v>
      </c>
      <c r="I49" s="24" t="s">
        <v>32</v>
      </c>
      <c r="J49" s="24" t="s">
        <v>32</v>
      </c>
      <c r="K49" s="35"/>
      <c r="L49" s="35">
        <v>0</v>
      </c>
      <c r="M49" s="35">
        <v>0</v>
      </c>
      <c r="N49" s="35">
        <v>0</v>
      </c>
      <c r="O49" s="35">
        <v>0</v>
      </c>
      <c r="P49" s="35">
        <v>0</v>
      </c>
      <c r="Q49" s="24" t="s">
        <v>32</v>
      </c>
      <c r="R49" s="24" t="s">
        <v>32</v>
      </c>
    </row>
    <row r="50" spans="1:18" s="19" customFormat="1" ht="12.75" thickTop="1" thickBot="1" x14ac:dyDescent="0.25">
      <c r="A50" s="34" t="s">
        <v>68</v>
      </c>
      <c r="B50" s="16">
        <v>2276</v>
      </c>
      <c r="C50" s="16">
        <v>270</v>
      </c>
      <c r="D50" s="35">
        <v>0</v>
      </c>
      <c r="E50" s="24" t="s">
        <v>32</v>
      </c>
      <c r="F50" s="24" t="s">
        <v>32</v>
      </c>
      <c r="G50" s="24" t="s">
        <v>32</v>
      </c>
      <c r="H50" s="24" t="s">
        <v>32</v>
      </c>
      <c r="I50" s="24" t="s">
        <v>32</v>
      </c>
      <c r="J50" s="24" t="s">
        <v>32</v>
      </c>
      <c r="K50" s="35">
        <v>0</v>
      </c>
      <c r="L50" s="35">
        <v>0</v>
      </c>
      <c r="M50" s="35">
        <v>0</v>
      </c>
      <c r="N50" s="35">
        <v>0</v>
      </c>
      <c r="O50" s="35">
        <v>0</v>
      </c>
      <c r="P50" s="35">
        <v>0</v>
      </c>
      <c r="Q50" s="24" t="s">
        <v>32</v>
      </c>
      <c r="R50" s="24" t="s">
        <v>32</v>
      </c>
    </row>
    <row r="51" spans="1:18" s="19" customFormat="1" ht="24" thickTop="1" thickBot="1" x14ac:dyDescent="0.25">
      <c r="A51" s="37" t="s">
        <v>69</v>
      </c>
      <c r="B51" s="32">
        <v>2280</v>
      </c>
      <c r="C51" s="32">
        <v>280</v>
      </c>
      <c r="D51" s="33">
        <f>SUM(D52:D53)</f>
        <v>0</v>
      </c>
      <c r="E51" s="24" t="s">
        <v>32</v>
      </c>
      <c r="F51" s="24" t="s">
        <v>32</v>
      </c>
      <c r="G51" s="24" t="s">
        <v>32</v>
      </c>
      <c r="H51" s="24" t="s">
        <v>32</v>
      </c>
      <c r="I51" s="24" t="s">
        <v>32</v>
      </c>
      <c r="J51" s="24" t="s">
        <v>32</v>
      </c>
      <c r="K51" s="33">
        <f t="shared" ref="K51:P51" si="6">SUM(K52:K53)</f>
        <v>0</v>
      </c>
      <c r="L51" s="33">
        <f t="shared" si="6"/>
        <v>0</v>
      </c>
      <c r="M51" s="33">
        <f t="shared" si="6"/>
        <v>0</v>
      </c>
      <c r="N51" s="33">
        <f t="shared" si="6"/>
        <v>0</v>
      </c>
      <c r="O51" s="33">
        <f t="shared" si="6"/>
        <v>0</v>
      </c>
      <c r="P51" s="33">
        <f t="shared" si="6"/>
        <v>0</v>
      </c>
      <c r="Q51" s="24" t="s">
        <v>32</v>
      </c>
      <c r="R51" s="24" t="s">
        <v>32</v>
      </c>
    </row>
    <row r="52" spans="1:18" s="19" customFormat="1" ht="24" thickTop="1" thickBot="1" x14ac:dyDescent="0.25">
      <c r="A52" s="40" t="s">
        <v>70</v>
      </c>
      <c r="B52" s="16">
        <v>2281</v>
      </c>
      <c r="C52" s="16">
        <v>290</v>
      </c>
      <c r="D52" s="35">
        <v>0</v>
      </c>
      <c r="E52" s="24" t="s">
        <v>32</v>
      </c>
      <c r="F52" s="24" t="s">
        <v>32</v>
      </c>
      <c r="G52" s="24" t="s">
        <v>32</v>
      </c>
      <c r="H52" s="24" t="s">
        <v>32</v>
      </c>
      <c r="I52" s="24" t="s">
        <v>32</v>
      </c>
      <c r="J52" s="24" t="s">
        <v>32</v>
      </c>
      <c r="K52" s="35">
        <v>0</v>
      </c>
      <c r="L52" s="35">
        <v>0</v>
      </c>
      <c r="M52" s="35">
        <v>0</v>
      </c>
      <c r="N52" s="35">
        <v>0</v>
      </c>
      <c r="O52" s="35">
        <v>0</v>
      </c>
      <c r="P52" s="35">
        <v>0</v>
      </c>
      <c r="Q52" s="24" t="s">
        <v>32</v>
      </c>
      <c r="R52" s="24" t="s">
        <v>32</v>
      </c>
    </row>
    <row r="53" spans="1:18" s="19" customFormat="1" ht="24" thickTop="1" thickBot="1" x14ac:dyDescent="0.25">
      <c r="A53" s="34" t="s">
        <v>71</v>
      </c>
      <c r="B53" s="16">
        <v>2282</v>
      </c>
      <c r="C53" s="32">
        <v>300</v>
      </c>
      <c r="D53" s="35">
        <v>0</v>
      </c>
      <c r="E53" s="24" t="s">
        <v>32</v>
      </c>
      <c r="F53" s="24" t="s">
        <v>32</v>
      </c>
      <c r="G53" s="24" t="s">
        <v>32</v>
      </c>
      <c r="H53" s="24" t="s">
        <v>32</v>
      </c>
      <c r="I53" s="24" t="s">
        <v>32</v>
      </c>
      <c r="J53" s="24" t="s">
        <v>32</v>
      </c>
      <c r="K53" s="35">
        <v>0</v>
      </c>
      <c r="L53" s="35">
        <v>0</v>
      </c>
      <c r="M53" s="35">
        <v>0</v>
      </c>
      <c r="N53" s="35">
        <v>0</v>
      </c>
      <c r="O53" s="35">
        <v>0</v>
      </c>
      <c r="P53" s="35">
        <v>0</v>
      </c>
      <c r="Q53" s="24" t="s">
        <v>32</v>
      </c>
      <c r="R53" s="24" t="s">
        <v>32</v>
      </c>
    </row>
    <row r="54" spans="1:18" s="19" customFormat="1" ht="12.75" thickTop="1" thickBot="1" x14ac:dyDescent="0.25">
      <c r="A54" s="30" t="s">
        <v>72</v>
      </c>
      <c r="B54" s="20">
        <v>2400</v>
      </c>
      <c r="C54" s="20">
        <v>310</v>
      </c>
      <c r="D54" s="22">
        <f>SUM(D55:D56)</f>
        <v>0</v>
      </c>
      <c r="E54" s="24" t="s">
        <v>32</v>
      </c>
      <c r="F54" s="24" t="s">
        <v>32</v>
      </c>
      <c r="G54" s="24" t="s">
        <v>32</v>
      </c>
      <c r="H54" s="24" t="s">
        <v>32</v>
      </c>
      <c r="I54" s="24" t="s">
        <v>32</v>
      </c>
      <c r="J54" s="24" t="s">
        <v>32</v>
      </c>
      <c r="K54" s="22">
        <f t="shared" ref="K54:P54" si="7">SUM(K55:K56)</f>
        <v>0</v>
      </c>
      <c r="L54" s="22">
        <f t="shared" si="7"/>
        <v>0</v>
      </c>
      <c r="M54" s="22">
        <f t="shared" si="7"/>
        <v>0</v>
      </c>
      <c r="N54" s="22">
        <f t="shared" si="7"/>
        <v>0</v>
      </c>
      <c r="O54" s="22">
        <f t="shared" si="7"/>
        <v>0</v>
      </c>
      <c r="P54" s="22">
        <f t="shared" si="7"/>
        <v>0</v>
      </c>
      <c r="Q54" s="24" t="s">
        <v>32</v>
      </c>
      <c r="R54" s="24" t="s">
        <v>32</v>
      </c>
    </row>
    <row r="55" spans="1:18" s="19" customFormat="1" ht="12.75" thickTop="1" thickBot="1" x14ac:dyDescent="0.25">
      <c r="A55" s="41" t="s">
        <v>73</v>
      </c>
      <c r="B55" s="32">
        <v>2410</v>
      </c>
      <c r="C55" s="32">
        <v>320</v>
      </c>
      <c r="D55" s="38">
        <v>0</v>
      </c>
      <c r="E55" s="24" t="s">
        <v>32</v>
      </c>
      <c r="F55" s="24" t="s">
        <v>32</v>
      </c>
      <c r="G55" s="24" t="s">
        <v>32</v>
      </c>
      <c r="H55" s="24" t="s">
        <v>32</v>
      </c>
      <c r="I55" s="24" t="s">
        <v>32</v>
      </c>
      <c r="J55" s="24" t="s">
        <v>32</v>
      </c>
      <c r="K55" s="38">
        <v>0</v>
      </c>
      <c r="L55" s="38">
        <v>0</v>
      </c>
      <c r="M55" s="38">
        <v>0</v>
      </c>
      <c r="N55" s="38">
        <v>0</v>
      </c>
      <c r="O55" s="38">
        <v>0</v>
      </c>
      <c r="P55" s="38">
        <v>0</v>
      </c>
      <c r="Q55" s="24" t="s">
        <v>32</v>
      </c>
      <c r="R55" s="24" t="s">
        <v>32</v>
      </c>
    </row>
    <row r="56" spans="1:18" s="19" customFormat="1" ht="12.75" thickTop="1" thickBot="1" x14ac:dyDescent="0.25">
      <c r="A56" s="41" t="s">
        <v>74</v>
      </c>
      <c r="B56" s="32">
        <v>2420</v>
      </c>
      <c r="C56" s="32">
        <v>330</v>
      </c>
      <c r="D56" s="38">
        <v>0</v>
      </c>
      <c r="E56" s="24" t="s">
        <v>32</v>
      </c>
      <c r="F56" s="24" t="s">
        <v>32</v>
      </c>
      <c r="G56" s="24" t="s">
        <v>32</v>
      </c>
      <c r="H56" s="24" t="s">
        <v>32</v>
      </c>
      <c r="I56" s="24" t="s">
        <v>32</v>
      </c>
      <c r="J56" s="24" t="s">
        <v>32</v>
      </c>
      <c r="K56" s="38">
        <v>0</v>
      </c>
      <c r="L56" s="38">
        <v>0</v>
      </c>
      <c r="M56" s="38">
        <v>0</v>
      </c>
      <c r="N56" s="38">
        <v>0</v>
      </c>
      <c r="O56" s="38">
        <v>0</v>
      </c>
      <c r="P56" s="38">
        <v>0</v>
      </c>
      <c r="Q56" s="24" t="s">
        <v>32</v>
      </c>
      <c r="R56" s="24" t="s">
        <v>32</v>
      </c>
    </row>
    <row r="57" spans="1:18" s="19" customFormat="1" ht="12.75" thickTop="1" thickBot="1" x14ac:dyDescent="0.25">
      <c r="A57" s="42" t="s">
        <v>75</v>
      </c>
      <c r="B57" s="20">
        <v>2600</v>
      </c>
      <c r="C57" s="43">
        <v>340</v>
      </c>
      <c r="D57" s="22">
        <f>SUM(D58:D60)</f>
        <v>0</v>
      </c>
      <c r="E57" s="24" t="s">
        <v>32</v>
      </c>
      <c r="F57" s="24" t="s">
        <v>32</v>
      </c>
      <c r="G57" s="24" t="s">
        <v>32</v>
      </c>
      <c r="H57" s="24" t="s">
        <v>32</v>
      </c>
      <c r="I57" s="24" t="s">
        <v>32</v>
      </c>
      <c r="J57" s="24" t="s">
        <v>32</v>
      </c>
      <c r="K57" s="22">
        <f t="shared" ref="K57:P57" si="8">SUM(K58:K60)</f>
        <v>0</v>
      </c>
      <c r="L57" s="22">
        <f t="shared" si="8"/>
        <v>0</v>
      </c>
      <c r="M57" s="22">
        <f t="shared" si="8"/>
        <v>0</v>
      </c>
      <c r="N57" s="22">
        <f t="shared" si="8"/>
        <v>0</v>
      </c>
      <c r="O57" s="22">
        <f t="shared" si="8"/>
        <v>0</v>
      </c>
      <c r="P57" s="22">
        <f t="shared" si="8"/>
        <v>0</v>
      </c>
      <c r="Q57" s="24" t="s">
        <v>32</v>
      </c>
      <c r="R57" s="24" t="s">
        <v>32</v>
      </c>
    </row>
    <row r="58" spans="1:18" s="19" customFormat="1" ht="12.75" customHeight="1" thickTop="1" thickBot="1" x14ac:dyDescent="0.25">
      <c r="A58" s="37" t="s">
        <v>76</v>
      </c>
      <c r="B58" s="32">
        <v>2610</v>
      </c>
      <c r="C58" s="32">
        <v>350</v>
      </c>
      <c r="D58" s="38">
        <v>0</v>
      </c>
      <c r="E58" s="24" t="s">
        <v>32</v>
      </c>
      <c r="F58" s="24" t="s">
        <v>32</v>
      </c>
      <c r="G58" s="24" t="s">
        <v>32</v>
      </c>
      <c r="H58" s="24" t="s">
        <v>32</v>
      </c>
      <c r="I58" s="24" t="s">
        <v>32</v>
      </c>
      <c r="J58" s="24" t="s">
        <v>32</v>
      </c>
      <c r="K58" s="38">
        <v>0</v>
      </c>
      <c r="L58" s="38">
        <v>0</v>
      </c>
      <c r="M58" s="38">
        <v>0</v>
      </c>
      <c r="N58" s="38">
        <v>0</v>
      </c>
      <c r="O58" s="38">
        <v>0</v>
      </c>
      <c r="P58" s="38">
        <v>0</v>
      </c>
      <c r="Q58" s="24" t="s">
        <v>32</v>
      </c>
      <c r="R58" s="24" t="s">
        <v>32</v>
      </c>
    </row>
    <row r="59" spans="1:18" s="19" customFormat="1" ht="12.75" thickTop="1" thickBot="1" x14ac:dyDescent="0.25">
      <c r="A59" s="37" t="s">
        <v>77</v>
      </c>
      <c r="B59" s="32">
        <v>2620</v>
      </c>
      <c r="C59" s="32">
        <v>360</v>
      </c>
      <c r="D59" s="44">
        <v>0</v>
      </c>
      <c r="E59" s="24" t="s">
        <v>32</v>
      </c>
      <c r="F59" s="24" t="s">
        <v>32</v>
      </c>
      <c r="G59" s="24" t="s">
        <v>32</v>
      </c>
      <c r="H59" s="24" t="s">
        <v>32</v>
      </c>
      <c r="I59" s="24" t="s">
        <v>32</v>
      </c>
      <c r="J59" s="24" t="s">
        <v>32</v>
      </c>
      <c r="K59" s="45">
        <v>0</v>
      </c>
      <c r="L59" s="45">
        <v>0</v>
      </c>
      <c r="M59" s="45">
        <v>0</v>
      </c>
      <c r="N59" s="45">
        <v>0</v>
      </c>
      <c r="O59" s="45">
        <v>0</v>
      </c>
      <c r="P59" s="45">
        <v>0</v>
      </c>
      <c r="Q59" s="24" t="s">
        <v>32</v>
      </c>
      <c r="R59" s="24" t="s">
        <v>32</v>
      </c>
    </row>
    <row r="60" spans="1:18" s="19" customFormat="1" ht="11.25" customHeight="1" thickTop="1" thickBot="1" x14ac:dyDescent="0.25">
      <c r="A60" s="41" t="s">
        <v>78</v>
      </c>
      <c r="B60" s="32">
        <v>2630</v>
      </c>
      <c r="C60" s="32">
        <v>370</v>
      </c>
      <c r="D60" s="46">
        <v>0</v>
      </c>
      <c r="E60" s="24" t="s">
        <v>32</v>
      </c>
      <c r="F60" s="24" t="s">
        <v>32</v>
      </c>
      <c r="G60" s="24" t="s">
        <v>32</v>
      </c>
      <c r="H60" s="24" t="s">
        <v>32</v>
      </c>
      <c r="I60" s="24" t="s">
        <v>32</v>
      </c>
      <c r="J60" s="24" t="s">
        <v>32</v>
      </c>
      <c r="K60" s="46">
        <v>0</v>
      </c>
      <c r="L60" s="46">
        <v>0</v>
      </c>
      <c r="M60" s="46">
        <v>0</v>
      </c>
      <c r="N60" s="46">
        <v>0</v>
      </c>
      <c r="O60" s="46">
        <v>0</v>
      </c>
      <c r="P60" s="46">
        <v>0</v>
      </c>
      <c r="Q60" s="24" t="s">
        <v>32</v>
      </c>
      <c r="R60" s="24" t="s">
        <v>32</v>
      </c>
    </row>
    <row r="61" spans="1:18" s="19" customFormat="1" ht="10.5" customHeight="1" thickTop="1" thickBot="1" x14ac:dyDescent="0.25">
      <c r="A61" s="39" t="s">
        <v>79</v>
      </c>
      <c r="B61" s="20">
        <v>2700</v>
      </c>
      <c r="C61" s="20">
        <v>380</v>
      </c>
      <c r="D61" s="22">
        <f>SUM(D62:D64)</f>
        <v>0</v>
      </c>
      <c r="E61" s="24" t="s">
        <v>32</v>
      </c>
      <c r="F61" s="24" t="s">
        <v>32</v>
      </c>
      <c r="G61" s="24" t="s">
        <v>32</v>
      </c>
      <c r="H61" s="24" t="s">
        <v>32</v>
      </c>
      <c r="I61" s="24" t="s">
        <v>32</v>
      </c>
      <c r="J61" s="24" t="s">
        <v>32</v>
      </c>
      <c r="K61" s="22">
        <f t="shared" ref="K61:P61" si="9">SUM(K62:K64)</f>
        <v>0</v>
      </c>
      <c r="L61" s="22">
        <f t="shared" si="9"/>
        <v>0</v>
      </c>
      <c r="M61" s="22">
        <f t="shared" si="9"/>
        <v>0</v>
      </c>
      <c r="N61" s="22">
        <f t="shared" si="9"/>
        <v>0</v>
      </c>
      <c r="O61" s="22">
        <f t="shared" si="9"/>
        <v>0</v>
      </c>
      <c r="P61" s="22">
        <f t="shared" si="9"/>
        <v>0</v>
      </c>
      <c r="Q61" s="24" t="s">
        <v>32</v>
      </c>
      <c r="R61" s="24" t="s">
        <v>32</v>
      </c>
    </row>
    <row r="62" spans="1:18" s="19" customFormat="1" ht="12.75" thickTop="1" thickBot="1" x14ac:dyDescent="0.25">
      <c r="A62" s="37" t="s">
        <v>80</v>
      </c>
      <c r="B62" s="32">
        <v>2710</v>
      </c>
      <c r="C62" s="32">
        <v>390</v>
      </c>
      <c r="D62" s="38">
        <v>0</v>
      </c>
      <c r="E62" s="24" t="s">
        <v>32</v>
      </c>
      <c r="F62" s="24" t="s">
        <v>32</v>
      </c>
      <c r="G62" s="24" t="s">
        <v>32</v>
      </c>
      <c r="H62" s="24" t="s">
        <v>32</v>
      </c>
      <c r="I62" s="24" t="s">
        <v>32</v>
      </c>
      <c r="J62" s="24" t="s">
        <v>32</v>
      </c>
      <c r="K62" s="38">
        <v>0</v>
      </c>
      <c r="L62" s="38">
        <v>0</v>
      </c>
      <c r="M62" s="38">
        <v>0</v>
      </c>
      <c r="N62" s="38">
        <v>0</v>
      </c>
      <c r="O62" s="38">
        <v>0</v>
      </c>
      <c r="P62" s="38">
        <v>0</v>
      </c>
      <c r="Q62" s="24" t="s">
        <v>32</v>
      </c>
      <c r="R62" s="24" t="s">
        <v>32</v>
      </c>
    </row>
    <row r="63" spans="1:18" s="19" customFormat="1" ht="12.75" thickTop="1" thickBot="1" x14ac:dyDescent="0.25">
      <c r="A63" s="37" t="s">
        <v>81</v>
      </c>
      <c r="B63" s="32">
        <v>2720</v>
      </c>
      <c r="C63" s="32">
        <v>400</v>
      </c>
      <c r="D63" s="38">
        <v>0</v>
      </c>
      <c r="E63" s="24" t="s">
        <v>32</v>
      </c>
      <c r="F63" s="24" t="s">
        <v>32</v>
      </c>
      <c r="G63" s="24" t="s">
        <v>32</v>
      </c>
      <c r="H63" s="24" t="s">
        <v>32</v>
      </c>
      <c r="I63" s="24" t="s">
        <v>32</v>
      </c>
      <c r="J63" s="24" t="s">
        <v>32</v>
      </c>
      <c r="K63" s="38">
        <v>0</v>
      </c>
      <c r="L63" s="38">
        <v>0</v>
      </c>
      <c r="M63" s="38">
        <v>0</v>
      </c>
      <c r="N63" s="38">
        <v>0</v>
      </c>
      <c r="O63" s="38">
        <v>0</v>
      </c>
      <c r="P63" s="38">
        <v>0</v>
      </c>
      <c r="Q63" s="24" t="s">
        <v>32</v>
      </c>
      <c r="R63" s="24" t="s">
        <v>32</v>
      </c>
    </row>
    <row r="64" spans="1:18" s="19" customFormat="1" ht="12.75" thickTop="1" thickBot="1" x14ac:dyDescent="0.25">
      <c r="A64" s="37" t="s">
        <v>82</v>
      </c>
      <c r="B64" s="32">
        <v>2730</v>
      </c>
      <c r="C64" s="32">
        <v>410</v>
      </c>
      <c r="D64" s="38">
        <v>0</v>
      </c>
      <c r="E64" s="24" t="s">
        <v>32</v>
      </c>
      <c r="F64" s="24" t="s">
        <v>32</v>
      </c>
      <c r="G64" s="24" t="s">
        <v>32</v>
      </c>
      <c r="H64" s="24" t="s">
        <v>32</v>
      </c>
      <c r="I64" s="24" t="s">
        <v>32</v>
      </c>
      <c r="J64" s="24" t="s">
        <v>32</v>
      </c>
      <c r="K64" s="38">
        <v>0</v>
      </c>
      <c r="L64" s="38">
        <v>0</v>
      </c>
      <c r="M64" s="38">
        <v>0</v>
      </c>
      <c r="N64" s="38">
        <v>0</v>
      </c>
      <c r="O64" s="38">
        <v>0</v>
      </c>
      <c r="P64" s="38">
        <v>0</v>
      </c>
      <c r="Q64" s="24" t="s">
        <v>32</v>
      </c>
      <c r="R64" s="24" t="s">
        <v>32</v>
      </c>
    </row>
    <row r="65" spans="1:18" s="19" customFormat="1" ht="12.75" thickTop="1" thickBot="1" x14ac:dyDescent="0.25">
      <c r="A65" s="39" t="s">
        <v>83</v>
      </c>
      <c r="B65" s="20">
        <v>2800</v>
      </c>
      <c r="C65" s="20">
        <v>420</v>
      </c>
      <c r="D65" s="23"/>
      <c r="E65" s="24" t="s">
        <v>32</v>
      </c>
      <c r="F65" s="24" t="s">
        <v>32</v>
      </c>
      <c r="G65" s="24" t="s">
        <v>32</v>
      </c>
      <c r="H65" s="24" t="s">
        <v>32</v>
      </c>
      <c r="I65" s="24" t="s">
        <v>32</v>
      </c>
      <c r="J65" s="24" t="s">
        <v>32</v>
      </c>
      <c r="K65" s="23">
        <v>1.17</v>
      </c>
      <c r="L65" s="23">
        <v>0</v>
      </c>
      <c r="M65" s="23">
        <v>0</v>
      </c>
      <c r="N65" s="23">
        <v>0</v>
      </c>
      <c r="O65" s="23">
        <v>0</v>
      </c>
      <c r="P65" s="23">
        <v>0</v>
      </c>
      <c r="Q65" s="24" t="s">
        <v>32</v>
      </c>
      <c r="R65" s="24" t="s">
        <v>32</v>
      </c>
    </row>
    <row r="66" spans="1:18" s="19" customFormat="1" ht="12.75" thickTop="1" thickBot="1" x14ac:dyDescent="0.25">
      <c r="A66" s="20" t="s">
        <v>84</v>
      </c>
      <c r="B66" s="20">
        <v>3000</v>
      </c>
      <c r="C66" s="20">
        <v>430</v>
      </c>
      <c r="D66" s="22">
        <f>D67+D81</f>
        <v>0</v>
      </c>
      <c r="E66" s="24" t="s">
        <v>32</v>
      </c>
      <c r="F66" s="24" t="s">
        <v>32</v>
      </c>
      <c r="G66" s="24" t="s">
        <v>32</v>
      </c>
      <c r="H66" s="24" t="s">
        <v>32</v>
      </c>
      <c r="I66" s="24" t="s">
        <v>32</v>
      </c>
      <c r="J66" s="24" t="s">
        <v>32</v>
      </c>
      <c r="K66" s="22">
        <f t="shared" ref="K66:P66" si="10">K67+K81</f>
        <v>0</v>
      </c>
      <c r="L66" s="22">
        <f t="shared" si="10"/>
        <v>0</v>
      </c>
      <c r="M66" s="22">
        <f t="shared" si="10"/>
        <v>0</v>
      </c>
      <c r="N66" s="22">
        <f t="shared" si="10"/>
        <v>0</v>
      </c>
      <c r="O66" s="22">
        <f t="shared" si="10"/>
        <v>0</v>
      </c>
      <c r="P66" s="22">
        <f t="shared" si="10"/>
        <v>0</v>
      </c>
      <c r="Q66" s="24" t="s">
        <v>32</v>
      </c>
      <c r="R66" s="24" t="s">
        <v>32</v>
      </c>
    </row>
    <row r="67" spans="1:18" s="19" customFormat="1" ht="12.75" thickTop="1" thickBot="1" x14ac:dyDescent="0.25">
      <c r="A67" s="30" t="s">
        <v>85</v>
      </c>
      <c r="B67" s="20">
        <v>3100</v>
      </c>
      <c r="C67" s="20">
        <v>440</v>
      </c>
      <c r="D67" s="22">
        <f>D68+D69+D72+D75+D79+D80</f>
        <v>0</v>
      </c>
      <c r="E67" s="24" t="s">
        <v>32</v>
      </c>
      <c r="F67" s="24" t="s">
        <v>32</v>
      </c>
      <c r="G67" s="24" t="s">
        <v>32</v>
      </c>
      <c r="H67" s="24" t="s">
        <v>32</v>
      </c>
      <c r="I67" s="24" t="s">
        <v>32</v>
      </c>
      <c r="J67" s="24" t="s">
        <v>32</v>
      </c>
      <c r="K67" s="22">
        <f t="shared" ref="K67:P67" si="11">K68+K69+K72+K75+K79+K80</f>
        <v>0</v>
      </c>
      <c r="L67" s="22">
        <f t="shared" si="11"/>
        <v>0</v>
      </c>
      <c r="M67" s="22">
        <f t="shared" si="11"/>
        <v>0</v>
      </c>
      <c r="N67" s="22">
        <f t="shared" si="11"/>
        <v>0</v>
      </c>
      <c r="O67" s="22">
        <f t="shared" si="11"/>
        <v>0</v>
      </c>
      <c r="P67" s="22">
        <f t="shared" si="11"/>
        <v>0</v>
      </c>
      <c r="Q67" s="24" t="s">
        <v>32</v>
      </c>
      <c r="R67" s="24" t="s">
        <v>32</v>
      </c>
    </row>
    <row r="68" spans="1:18" s="19" customFormat="1" ht="12.75" thickTop="1" thickBot="1" x14ac:dyDescent="0.25">
      <c r="A68" s="37" t="s">
        <v>86</v>
      </c>
      <c r="B68" s="32">
        <v>3110</v>
      </c>
      <c r="C68" s="32">
        <v>450</v>
      </c>
      <c r="D68" s="38">
        <v>0</v>
      </c>
      <c r="E68" s="24" t="s">
        <v>32</v>
      </c>
      <c r="F68" s="24" t="s">
        <v>32</v>
      </c>
      <c r="G68" s="24" t="s">
        <v>32</v>
      </c>
      <c r="H68" s="24" t="s">
        <v>32</v>
      </c>
      <c r="I68" s="24" t="s">
        <v>32</v>
      </c>
      <c r="J68" s="24" t="s">
        <v>32</v>
      </c>
      <c r="K68" s="38">
        <v>0</v>
      </c>
      <c r="L68" s="38">
        <v>0</v>
      </c>
      <c r="M68" s="38">
        <v>0</v>
      </c>
      <c r="N68" s="38">
        <v>0</v>
      </c>
      <c r="O68" s="38">
        <v>0</v>
      </c>
      <c r="P68" s="38">
        <v>0</v>
      </c>
      <c r="Q68" s="24" t="s">
        <v>32</v>
      </c>
      <c r="R68" s="24" t="s">
        <v>32</v>
      </c>
    </row>
    <row r="69" spans="1:18" s="19" customFormat="1" ht="12.75" thickTop="1" thickBot="1" x14ac:dyDescent="0.25">
      <c r="A69" s="41" t="s">
        <v>87</v>
      </c>
      <c r="B69" s="32">
        <v>3120</v>
      </c>
      <c r="C69" s="32">
        <v>460</v>
      </c>
      <c r="D69" s="33">
        <f>SUM(D70:D71)</f>
        <v>0</v>
      </c>
      <c r="E69" s="24" t="s">
        <v>32</v>
      </c>
      <c r="F69" s="24" t="s">
        <v>32</v>
      </c>
      <c r="G69" s="24" t="s">
        <v>32</v>
      </c>
      <c r="H69" s="24" t="s">
        <v>32</v>
      </c>
      <c r="I69" s="24" t="s">
        <v>32</v>
      </c>
      <c r="J69" s="24" t="s">
        <v>32</v>
      </c>
      <c r="K69" s="33"/>
      <c r="L69" s="33">
        <f>SUM(L70:L71)</f>
        <v>0</v>
      </c>
      <c r="M69" s="33">
        <f>SUM(M70:M71)</f>
        <v>0</v>
      </c>
      <c r="N69" s="33">
        <f>SUM(N70:N71)</f>
        <v>0</v>
      </c>
      <c r="O69" s="33">
        <f>SUM(O70:O71)</f>
        <v>0</v>
      </c>
      <c r="P69" s="33">
        <f>SUM(P70:P71)</f>
        <v>0</v>
      </c>
      <c r="Q69" s="24" t="s">
        <v>32</v>
      </c>
      <c r="R69" s="24" t="s">
        <v>32</v>
      </c>
    </row>
    <row r="70" spans="1:18" s="19" customFormat="1" ht="13.5" customHeight="1" thickTop="1" thickBot="1" x14ac:dyDescent="0.25">
      <c r="A70" s="34" t="s">
        <v>88</v>
      </c>
      <c r="B70" s="16">
        <v>3121</v>
      </c>
      <c r="C70" s="16">
        <v>470</v>
      </c>
      <c r="D70" s="35">
        <v>0</v>
      </c>
      <c r="E70" s="24" t="s">
        <v>32</v>
      </c>
      <c r="F70" s="24" t="s">
        <v>32</v>
      </c>
      <c r="G70" s="24" t="s">
        <v>32</v>
      </c>
      <c r="H70" s="24" t="s">
        <v>32</v>
      </c>
      <c r="I70" s="24" t="s">
        <v>32</v>
      </c>
      <c r="J70" s="24" t="s">
        <v>32</v>
      </c>
      <c r="K70" s="35">
        <v>0</v>
      </c>
      <c r="L70" s="35">
        <v>0</v>
      </c>
      <c r="M70" s="35">
        <v>0</v>
      </c>
      <c r="N70" s="35">
        <v>0</v>
      </c>
      <c r="O70" s="35">
        <v>0</v>
      </c>
      <c r="P70" s="35">
        <v>0</v>
      </c>
      <c r="Q70" s="24" t="s">
        <v>32</v>
      </c>
      <c r="R70" s="24" t="s">
        <v>32</v>
      </c>
    </row>
    <row r="71" spans="1:18" s="19" customFormat="1" ht="12.75" thickTop="1" thickBot="1" x14ac:dyDescent="0.25">
      <c r="A71" s="34" t="s">
        <v>89</v>
      </c>
      <c r="B71" s="16">
        <v>3122</v>
      </c>
      <c r="C71" s="16">
        <v>480</v>
      </c>
      <c r="D71" s="35">
        <v>0</v>
      </c>
      <c r="E71" s="24" t="s">
        <v>32</v>
      </c>
      <c r="F71" s="24" t="s">
        <v>32</v>
      </c>
      <c r="G71" s="24" t="s">
        <v>32</v>
      </c>
      <c r="H71" s="24" t="s">
        <v>32</v>
      </c>
      <c r="I71" s="24" t="s">
        <v>32</v>
      </c>
      <c r="J71" s="24" t="s">
        <v>32</v>
      </c>
      <c r="K71" s="35"/>
      <c r="L71" s="35">
        <v>0</v>
      </c>
      <c r="M71" s="35">
        <v>0</v>
      </c>
      <c r="N71" s="35">
        <v>0</v>
      </c>
      <c r="O71" s="35">
        <v>0</v>
      </c>
      <c r="P71" s="35">
        <v>0</v>
      </c>
      <c r="Q71" s="24" t="s">
        <v>32</v>
      </c>
      <c r="R71" s="24" t="s">
        <v>32</v>
      </c>
    </row>
    <row r="72" spans="1:18" s="19" customFormat="1" ht="12.75" thickTop="1" thickBot="1" x14ac:dyDescent="0.25">
      <c r="A72" s="31" t="s">
        <v>90</v>
      </c>
      <c r="B72" s="32">
        <v>3130</v>
      </c>
      <c r="C72" s="32">
        <v>490</v>
      </c>
      <c r="D72" s="33">
        <f>SUM(D73:D74)</f>
        <v>0</v>
      </c>
      <c r="E72" s="24" t="s">
        <v>32</v>
      </c>
      <c r="F72" s="24" t="s">
        <v>32</v>
      </c>
      <c r="G72" s="24" t="s">
        <v>32</v>
      </c>
      <c r="H72" s="24" t="s">
        <v>32</v>
      </c>
      <c r="I72" s="24" t="s">
        <v>32</v>
      </c>
      <c r="J72" s="24" t="s">
        <v>32</v>
      </c>
      <c r="K72" s="33">
        <f t="shared" ref="K72:P72" si="12">SUM(K73:K74)</f>
        <v>0</v>
      </c>
      <c r="L72" s="33">
        <f t="shared" si="12"/>
        <v>0</v>
      </c>
      <c r="M72" s="33">
        <f t="shared" si="12"/>
        <v>0</v>
      </c>
      <c r="N72" s="33">
        <f t="shared" si="12"/>
        <v>0</v>
      </c>
      <c r="O72" s="33">
        <f t="shared" si="12"/>
        <v>0</v>
      </c>
      <c r="P72" s="33">
        <f t="shared" si="12"/>
        <v>0</v>
      </c>
      <c r="Q72" s="24" t="s">
        <v>32</v>
      </c>
      <c r="R72" s="24" t="s">
        <v>32</v>
      </c>
    </row>
    <row r="73" spans="1:18" s="19" customFormat="1" ht="12.75" thickTop="1" thickBot="1" x14ac:dyDescent="0.25">
      <c r="A73" s="34" t="s">
        <v>91</v>
      </c>
      <c r="B73" s="16">
        <v>3131</v>
      </c>
      <c r="C73" s="16">
        <v>500</v>
      </c>
      <c r="D73" s="35">
        <v>0</v>
      </c>
      <c r="E73" s="24" t="s">
        <v>32</v>
      </c>
      <c r="F73" s="24" t="s">
        <v>32</v>
      </c>
      <c r="G73" s="24" t="s">
        <v>32</v>
      </c>
      <c r="H73" s="24" t="s">
        <v>32</v>
      </c>
      <c r="I73" s="24" t="s">
        <v>32</v>
      </c>
      <c r="J73" s="24" t="s">
        <v>32</v>
      </c>
      <c r="K73" s="35">
        <v>0</v>
      </c>
      <c r="L73" s="35">
        <v>0</v>
      </c>
      <c r="M73" s="35">
        <v>0</v>
      </c>
      <c r="N73" s="35">
        <v>0</v>
      </c>
      <c r="O73" s="35">
        <v>0</v>
      </c>
      <c r="P73" s="35">
        <v>0</v>
      </c>
      <c r="Q73" s="24" t="s">
        <v>32</v>
      </c>
      <c r="R73" s="24" t="s">
        <v>32</v>
      </c>
    </row>
    <row r="74" spans="1:18" s="19" customFormat="1" ht="12.75" thickTop="1" thickBot="1" x14ac:dyDescent="0.25">
      <c r="A74" s="34" t="s">
        <v>92</v>
      </c>
      <c r="B74" s="16">
        <v>3132</v>
      </c>
      <c r="C74" s="16">
        <v>510</v>
      </c>
      <c r="D74" s="35">
        <v>0</v>
      </c>
      <c r="E74" s="24" t="s">
        <v>32</v>
      </c>
      <c r="F74" s="24" t="s">
        <v>32</v>
      </c>
      <c r="G74" s="24" t="s">
        <v>32</v>
      </c>
      <c r="H74" s="24" t="s">
        <v>32</v>
      </c>
      <c r="I74" s="24" t="s">
        <v>32</v>
      </c>
      <c r="J74" s="24" t="s">
        <v>32</v>
      </c>
      <c r="K74" s="35">
        <v>0</v>
      </c>
      <c r="L74" s="35">
        <v>0</v>
      </c>
      <c r="M74" s="35">
        <v>0</v>
      </c>
      <c r="N74" s="35">
        <v>0</v>
      </c>
      <c r="O74" s="35">
        <v>0</v>
      </c>
      <c r="P74" s="35">
        <v>0</v>
      </c>
      <c r="Q74" s="24" t="s">
        <v>32</v>
      </c>
      <c r="R74" s="24" t="s">
        <v>32</v>
      </c>
    </row>
    <row r="75" spans="1:18" s="19" customFormat="1" ht="12.75" thickTop="1" thickBot="1" x14ac:dyDescent="0.25">
      <c r="A75" s="31" t="s">
        <v>93</v>
      </c>
      <c r="B75" s="32">
        <v>3140</v>
      </c>
      <c r="C75" s="32">
        <v>520</v>
      </c>
      <c r="D75" s="33">
        <f>SUM(D76:D78)</f>
        <v>0</v>
      </c>
      <c r="E75" s="24" t="s">
        <v>32</v>
      </c>
      <c r="F75" s="24" t="s">
        <v>32</v>
      </c>
      <c r="G75" s="24" t="s">
        <v>32</v>
      </c>
      <c r="H75" s="24" t="s">
        <v>32</v>
      </c>
      <c r="I75" s="24" t="s">
        <v>32</v>
      </c>
      <c r="J75" s="24" t="s">
        <v>32</v>
      </c>
      <c r="K75" s="33">
        <f t="shared" ref="K75:P75" si="13">SUM(K76:K78)</f>
        <v>0</v>
      </c>
      <c r="L75" s="33">
        <f t="shared" si="13"/>
        <v>0</v>
      </c>
      <c r="M75" s="33">
        <f t="shared" si="13"/>
        <v>0</v>
      </c>
      <c r="N75" s="33">
        <f t="shared" si="13"/>
        <v>0</v>
      </c>
      <c r="O75" s="33">
        <f t="shared" si="13"/>
        <v>0</v>
      </c>
      <c r="P75" s="33">
        <f t="shared" si="13"/>
        <v>0</v>
      </c>
      <c r="Q75" s="24" t="s">
        <v>32</v>
      </c>
      <c r="R75" s="24" t="s">
        <v>32</v>
      </c>
    </row>
    <row r="76" spans="1:18" s="19" customFormat="1" ht="13.5" thickTop="1" thickBot="1" x14ac:dyDescent="0.25">
      <c r="A76" s="47" t="s">
        <v>94</v>
      </c>
      <c r="B76" s="16">
        <v>3141</v>
      </c>
      <c r="C76" s="16">
        <v>530</v>
      </c>
      <c r="D76" s="35">
        <v>0</v>
      </c>
      <c r="E76" s="24" t="s">
        <v>32</v>
      </c>
      <c r="F76" s="24" t="s">
        <v>32</v>
      </c>
      <c r="G76" s="24" t="s">
        <v>32</v>
      </c>
      <c r="H76" s="24" t="s">
        <v>32</v>
      </c>
      <c r="I76" s="24" t="s">
        <v>32</v>
      </c>
      <c r="J76" s="24" t="s">
        <v>32</v>
      </c>
      <c r="K76" s="35">
        <v>0</v>
      </c>
      <c r="L76" s="35">
        <v>0</v>
      </c>
      <c r="M76" s="35">
        <v>0</v>
      </c>
      <c r="N76" s="35">
        <v>0</v>
      </c>
      <c r="O76" s="35">
        <v>0</v>
      </c>
      <c r="P76" s="35">
        <v>0</v>
      </c>
      <c r="Q76" s="24" t="s">
        <v>32</v>
      </c>
      <c r="R76" s="24" t="s">
        <v>32</v>
      </c>
    </row>
    <row r="77" spans="1:18" s="19" customFormat="1" ht="13.5" thickTop="1" thickBot="1" x14ac:dyDescent="0.25">
      <c r="A77" s="47" t="s">
        <v>95</v>
      </c>
      <c r="B77" s="16">
        <v>3142</v>
      </c>
      <c r="C77" s="16">
        <v>540</v>
      </c>
      <c r="D77" s="35">
        <v>0</v>
      </c>
      <c r="E77" s="24" t="s">
        <v>32</v>
      </c>
      <c r="F77" s="24" t="s">
        <v>32</v>
      </c>
      <c r="G77" s="24" t="s">
        <v>32</v>
      </c>
      <c r="H77" s="24" t="s">
        <v>32</v>
      </c>
      <c r="I77" s="24" t="s">
        <v>32</v>
      </c>
      <c r="J77" s="24" t="s">
        <v>32</v>
      </c>
      <c r="K77" s="35">
        <v>0</v>
      </c>
      <c r="L77" s="35">
        <v>0</v>
      </c>
      <c r="M77" s="35">
        <v>0</v>
      </c>
      <c r="N77" s="35">
        <v>0</v>
      </c>
      <c r="O77" s="35">
        <v>0</v>
      </c>
      <c r="P77" s="35">
        <v>0</v>
      </c>
      <c r="Q77" s="24" t="s">
        <v>32</v>
      </c>
      <c r="R77" s="24" t="s">
        <v>32</v>
      </c>
    </row>
    <row r="78" spans="1:18" s="19" customFormat="1" ht="13.5" thickTop="1" thickBot="1" x14ac:dyDescent="0.25">
      <c r="A78" s="47" t="s">
        <v>96</v>
      </c>
      <c r="B78" s="16">
        <v>3143</v>
      </c>
      <c r="C78" s="16">
        <v>550</v>
      </c>
      <c r="D78" s="35">
        <v>0</v>
      </c>
      <c r="E78" s="24" t="s">
        <v>32</v>
      </c>
      <c r="F78" s="24" t="s">
        <v>32</v>
      </c>
      <c r="G78" s="24" t="s">
        <v>32</v>
      </c>
      <c r="H78" s="24" t="s">
        <v>32</v>
      </c>
      <c r="I78" s="24" t="s">
        <v>32</v>
      </c>
      <c r="J78" s="24" t="s">
        <v>32</v>
      </c>
      <c r="K78" s="35">
        <v>0</v>
      </c>
      <c r="L78" s="35">
        <v>0</v>
      </c>
      <c r="M78" s="35">
        <v>0</v>
      </c>
      <c r="N78" s="35">
        <v>0</v>
      </c>
      <c r="O78" s="35">
        <v>0</v>
      </c>
      <c r="P78" s="35">
        <v>0</v>
      </c>
      <c r="Q78" s="24" t="s">
        <v>32</v>
      </c>
      <c r="R78" s="24" t="s">
        <v>32</v>
      </c>
    </row>
    <row r="79" spans="1:18" s="19" customFormat="1" ht="12.75" thickTop="1" thickBot="1" x14ac:dyDescent="0.25">
      <c r="A79" s="31" t="s">
        <v>97</v>
      </c>
      <c r="B79" s="32">
        <v>3150</v>
      </c>
      <c r="C79" s="32">
        <v>560</v>
      </c>
      <c r="D79" s="38">
        <v>0</v>
      </c>
      <c r="E79" s="24" t="s">
        <v>32</v>
      </c>
      <c r="F79" s="24" t="s">
        <v>32</v>
      </c>
      <c r="G79" s="24" t="s">
        <v>32</v>
      </c>
      <c r="H79" s="24" t="s">
        <v>32</v>
      </c>
      <c r="I79" s="24" t="s">
        <v>32</v>
      </c>
      <c r="J79" s="24" t="s">
        <v>32</v>
      </c>
      <c r="K79" s="38">
        <v>0</v>
      </c>
      <c r="L79" s="38">
        <v>0</v>
      </c>
      <c r="M79" s="38">
        <v>0</v>
      </c>
      <c r="N79" s="38">
        <v>0</v>
      </c>
      <c r="O79" s="38">
        <v>0</v>
      </c>
      <c r="P79" s="38">
        <v>0</v>
      </c>
      <c r="Q79" s="24" t="s">
        <v>32</v>
      </c>
      <c r="R79" s="24" t="s">
        <v>32</v>
      </c>
    </row>
    <row r="80" spans="1:18" s="19" customFormat="1" ht="12.75" thickTop="1" thickBot="1" x14ac:dyDescent="0.25">
      <c r="A80" s="31" t="s">
        <v>98</v>
      </c>
      <c r="B80" s="32">
        <v>3160</v>
      </c>
      <c r="C80" s="32">
        <v>570</v>
      </c>
      <c r="D80" s="38">
        <v>0</v>
      </c>
      <c r="E80" s="24" t="s">
        <v>32</v>
      </c>
      <c r="F80" s="24" t="s">
        <v>32</v>
      </c>
      <c r="G80" s="24" t="s">
        <v>32</v>
      </c>
      <c r="H80" s="24" t="s">
        <v>32</v>
      </c>
      <c r="I80" s="24" t="s">
        <v>32</v>
      </c>
      <c r="J80" s="24" t="s">
        <v>32</v>
      </c>
      <c r="K80" s="38">
        <v>0</v>
      </c>
      <c r="L80" s="38">
        <v>0</v>
      </c>
      <c r="M80" s="38">
        <v>0</v>
      </c>
      <c r="N80" s="38">
        <v>0</v>
      </c>
      <c r="O80" s="38">
        <v>0</v>
      </c>
      <c r="P80" s="38">
        <v>0</v>
      </c>
      <c r="Q80" s="24" t="s">
        <v>32</v>
      </c>
      <c r="R80" s="24" t="s">
        <v>32</v>
      </c>
    </row>
    <row r="81" spans="1:18" s="19" customFormat="1" ht="12.75" thickTop="1" thickBot="1" x14ac:dyDescent="0.25">
      <c r="A81" s="30" t="s">
        <v>99</v>
      </c>
      <c r="B81" s="20">
        <v>3200</v>
      </c>
      <c r="C81" s="20">
        <v>580</v>
      </c>
      <c r="D81" s="22">
        <f>SUM(D82:D85)</f>
        <v>0</v>
      </c>
      <c r="E81" s="24" t="s">
        <v>32</v>
      </c>
      <c r="F81" s="24" t="s">
        <v>32</v>
      </c>
      <c r="G81" s="24" t="s">
        <v>32</v>
      </c>
      <c r="H81" s="24" t="s">
        <v>32</v>
      </c>
      <c r="I81" s="24" t="s">
        <v>32</v>
      </c>
      <c r="J81" s="24" t="s">
        <v>32</v>
      </c>
      <c r="K81" s="22">
        <f t="shared" ref="K81:P81" si="14">SUM(K82:K85)</f>
        <v>0</v>
      </c>
      <c r="L81" s="22">
        <f t="shared" si="14"/>
        <v>0</v>
      </c>
      <c r="M81" s="22">
        <f t="shared" si="14"/>
        <v>0</v>
      </c>
      <c r="N81" s="22">
        <f t="shared" si="14"/>
        <v>0</v>
      </c>
      <c r="O81" s="22">
        <f t="shared" si="14"/>
        <v>0</v>
      </c>
      <c r="P81" s="22">
        <f t="shared" si="14"/>
        <v>0</v>
      </c>
      <c r="Q81" s="24" t="s">
        <v>32</v>
      </c>
      <c r="R81" s="24" t="s">
        <v>32</v>
      </c>
    </row>
    <row r="82" spans="1:18" s="19" customFormat="1" ht="12.75" thickTop="1" thickBot="1" x14ac:dyDescent="0.25">
      <c r="A82" s="37" t="s">
        <v>100</v>
      </c>
      <c r="B82" s="32">
        <v>3210</v>
      </c>
      <c r="C82" s="32">
        <v>590</v>
      </c>
      <c r="D82" s="38">
        <v>0</v>
      </c>
      <c r="E82" s="24" t="s">
        <v>32</v>
      </c>
      <c r="F82" s="24" t="s">
        <v>32</v>
      </c>
      <c r="G82" s="24" t="s">
        <v>32</v>
      </c>
      <c r="H82" s="24" t="s">
        <v>32</v>
      </c>
      <c r="I82" s="24" t="s">
        <v>32</v>
      </c>
      <c r="J82" s="24" t="s">
        <v>32</v>
      </c>
      <c r="K82" s="38">
        <v>0</v>
      </c>
      <c r="L82" s="38">
        <v>0</v>
      </c>
      <c r="M82" s="38">
        <v>0</v>
      </c>
      <c r="N82" s="38">
        <v>0</v>
      </c>
      <c r="O82" s="38">
        <v>0</v>
      </c>
      <c r="P82" s="38">
        <v>0</v>
      </c>
      <c r="Q82" s="24" t="s">
        <v>32</v>
      </c>
      <c r="R82" s="24" t="s">
        <v>32</v>
      </c>
    </row>
    <row r="83" spans="1:18" s="19" customFormat="1" ht="12.75" thickTop="1" thickBot="1" x14ac:dyDescent="0.25">
      <c r="A83" s="37" t="s">
        <v>101</v>
      </c>
      <c r="B83" s="32">
        <v>3220</v>
      </c>
      <c r="C83" s="32">
        <v>600</v>
      </c>
      <c r="D83" s="38">
        <v>0</v>
      </c>
      <c r="E83" s="24" t="s">
        <v>32</v>
      </c>
      <c r="F83" s="24" t="s">
        <v>32</v>
      </c>
      <c r="G83" s="24" t="s">
        <v>32</v>
      </c>
      <c r="H83" s="24" t="s">
        <v>32</v>
      </c>
      <c r="I83" s="24" t="s">
        <v>32</v>
      </c>
      <c r="J83" s="24" t="s">
        <v>32</v>
      </c>
      <c r="K83" s="38">
        <v>0</v>
      </c>
      <c r="L83" s="38">
        <v>0</v>
      </c>
      <c r="M83" s="38">
        <v>0</v>
      </c>
      <c r="N83" s="38">
        <v>0</v>
      </c>
      <c r="O83" s="38">
        <v>0</v>
      </c>
      <c r="P83" s="38">
        <v>0</v>
      </c>
      <c r="Q83" s="24" t="s">
        <v>32</v>
      </c>
      <c r="R83" s="24" t="s">
        <v>32</v>
      </c>
    </row>
    <row r="84" spans="1:18" s="19" customFormat="1" ht="11.25" customHeight="1" thickTop="1" thickBot="1" x14ac:dyDescent="0.25">
      <c r="A84" s="31" t="s">
        <v>102</v>
      </c>
      <c r="B84" s="32">
        <v>3230</v>
      </c>
      <c r="C84" s="32">
        <v>610</v>
      </c>
      <c r="D84" s="38">
        <v>0</v>
      </c>
      <c r="E84" s="24" t="s">
        <v>32</v>
      </c>
      <c r="F84" s="24" t="s">
        <v>32</v>
      </c>
      <c r="G84" s="24" t="s">
        <v>32</v>
      </c>
      <c r="H84" s="24" t="s">
        <v>32</v>
      </c>
      <c r="I84" s="24" t="s">
        <v>32</v>
      </c>
      <c r="J84" s="24" t="s">
        <v>32</v>
      </c>
      <c r="K84" s="38">
        <v>0</v>
      </c>
      <c r="L84" s="38">
        <v>0</v>
      </c>
      <c r="M84" s="38">
        <v>0</v>
      </c>
      <c r="N84" s="38">
        <v>0</v>
      </c>
      <c r="O84" s="38">
        <v>0</v>
      </c>
      <c r="P84" s="38">
        <v>0</v>
      </c>
      <c r="Q84" s="24" t="s">
        <v>32</v>
      </c>
      <c r="R84" s="24" t="s">
        <v>32</v>
      </c>
    </row>
    <row r="85" spans="1:18" s="19" customFormat="1" ht="13.5" customHeight="1" thickTop="1" thickBot="1" x14ac:dyDescent="0.25">
      <c r="A85" s="37" t="s">
        <v>103</v>
      </c>
      <c r="B85" s="32">
        <v>3240</v>
      </c>
      <c r="C85" s="32">
        <v>620</v>
      </c>
      <c r="D85" s="38">
        <v>0</v>
      </c>
      <c r="E85" s="24" t="s">
        <v>32</v>
      </c>
      <c r="F85" s="24" t="s">
        <v>32</v>
      </c>
      <c r="G85" s="24" t="s">
        <v>32</v>
      </c>
      <c r="H85" s="24" t="s">
        <v>32</v>
      </c>
      <c r="I85" s="24" t="s">
        <v>32</v>
      </c>
      <c r="J85" s="24" t="s">
        <v>32</v>
      </c>
      <c r="K85" s="38">
        <v>0</v>
      </c>
      <c r="L85" s="38">
        <v>0</v>
      </c>
      <c r="M85" s="38">
        <v>0</v>
      </c>
      <c r="N85" s="38">
        <v>0</v>
      </c>
      <c r="O85" s="38">
        <v>0</v>
      </c>
      <c r="P85" s="38">
        <v>0</v>
      </c>
      <c r="Q85" s="24" t="s">
        <v>32</v>
      </c>
      <c r="R85" s="24" t="s">
        <v>32</v>
      </c>
    </row>
    <row r="86" spans="1:18" s="19" customFormat="1" ht="12" hidden="1" customHeight="1" thickTop="1" x14ac:dyDescent="0.2">
      <c r="A86" s="48"/>
      <c r="B86" s="49"/>
      <c r="C86" s="49"/>
      <c r="D86" s="50"/>
      <c r="E86" s="50"/>
      <c r="F86" s="51"/>
      <c r="G86" s="51"/>
      <c r="H86" s="51"/>
      <c r="I86" s="51"/>
      <c r="J86" s="51"/>
      <c r="K86" s="50"/>
      <c r="L86" s="50"/>
      <c r="M86" s="50"/>
      <c r="N86" s="50"/>
      <c r="O86" s="50"/>
      <c r="P86" s="50"/>
      <c r="Q86" s="50"/>
      <c r="R86" s="51"/>
    </row>
    <row r="87" spans="1:18" s="19" customFormat="1" ht="12" hidden="1" customHeight="1" x14ac:dyDescent="0.2">
      <c r="A87" s="52"/>
      <c r="B87" s="53"/>
      <c r="C87" s="53"/>
      <c r="D87" s="54"/>
      <c r="E87" s="54"/>
      <c r="F87" s="55"/>
      <c r="G87" s="55"/>
      <c r="H87" s="55"/>
      <c r="I87" s="55"/>
      <c r="J87" s="55"/>
      <c r="K87" s="54"/>
      <c r="L87" s="54"/>
      <c r="M87" s="54"/>
      <c r="N87" s="54"/>
      <c r="O87" s="54"/>
      <c r="P87" s="54"/>
      <c r="Q87" s="54"/>
      <c r="R87" s="55"/>
    </row>
    <row r="88" spans="1:18" s="19" customFormat="1" ht="12" hidden="1" customHeight="1" x14ac:dyDescent="0.2">
      <c r="A88" s="52" t="s">
        <v>104</v>
      </c>
      <c r="B88" s="53">
        <v>2450</v>
      </c>
      <c r="C88" s="53">
        <v>610</v>
      </c>
      <c r="D88" s="54" t="s">
        <v>105</v>
      </c>
      <c r="E88" s="54"/>
      <c r="F88" s="55" t="s">
        <v>32</v>
      </c>
      <c r="G88" s="55" t="s">
        <v>32</v>
      </c>
      <c r="H88" s="55" t="s">
        <v>32</v>
      </c>
      <c r="I88" s="55" t="s">
        <v>32</v>
      </c>
      <c r="J88" s="55" t="s">
        <v>32</v>
      </c>
      <c r="K88" s="54" t="s">
        <v>105</v>
      </c>
      <c r="L88" s="54"/>
      <c r="M88" s="54"/>
      <c r="N88" s="54" t="s">
        <v>105</v>
      </c>
      <c r="O88" s="54" t="s">
        <v>105</v>
      </c>
      <c r="P88" s="54" t="s">
        <v>105</v>
      </c>
      <c r="Q88" s="54"/>
      <c r="R88" s="55" t="s">
        <v>32</v>
      </c>
    </row>
    <row r="89" spans="1:18" s="19" customFormat="1" ht="12" hidden="1" customHeight="1" x14ac:dyDescent="0.2">
      <c r="A89" s="56" t="s">
        <v>106</v>
      </c>
      <c r="B89" s="57">
        <v>4100</v>
      </c>
      <c r="C89" s="57">
        <v>620</v>
      </c>
      <c r="D89" s="55" t="s">
        <v>32</v>
      </c>
      <c r="E89" s="55"/>
      <c r="F89" s="55" t="s">
        <v>32</v>
      </c>
      <c r="G89" s="55" t="s">
        <v>32</v>
      </c>
      <c r="H89" s="55" t="s">
        <v>32</v>
      </c>
      <c r="I89" s="55" t="s">
        <v>32</v>
      </c>
      <c r="J89" s="55" t="s">
        <v>32</v>
      </c>
      <c r="K89" s="55" t="s">
        <v>32</v>
      </c>
      <c r="L89" s="55"/>
      <c r="M89" s="55"/>
      <c r="N89" s="55" t="s">
        <v>32</v>
      </c>
      <c r="O89" s="55" t="s">
        <v>32</v>
      </c>
      <c r="P89" s="55" t="s">
        <v>32</v>
      </c>
      <c r="Q89" s="55"/>
      <c r="R89" s="55" t="s">
        <v>32</v>
      </c>
    </row>
    <row r="90" spans="1:18" s="19" customFormat="1" ht="12" hidden="1" customHeight="1" x14ac:dyDescent="0.2">
      <c r="A90" s="52" t="s">
        <v>107</v>
      </c>
      <c r="B90" s="53">
        <v>4110</v>
      </c>
      <c r="C90" s="57">
        <v>630</v>
      </c>
      <c r="D90" s="55" t="s">
        <v>32</v>
      </c>
      <c r="E90" s="55"/>
      <c r="F90" s="55" t="s">
        <v>32</v>
      </c>
      <c r="G90" s="55" t="s">
        <v>32</v>
      </c>
      <c r="H90" s="55" t="s">
        <v>32</v>
      </c>
      <c r="I90" s="55" t="s">
        <v>32</v>
      </c>
      <c r="J90" s="55" t="s">
        <v>32</v>
      </c>
      <c r="K90" s="55" t="s">
        <v>32</v>
      </c>
      <c r="L90" s="55"/>
      <c r="M90" s="55"/>
      <c r="N90" s="55" t="s">
        <v>32</v>
      </c>
      <c r="O90" s="55" t="s">
        <v>32</v>
      </c>
      <c r="P90" s="55" t="s">
        <v>32</v>
      </c>
      <c r="Q90" s="55"/>
      <c r="R90" s="55" t="s">
        <v>32</v>
      </c>
    </row>
    <row r="91" spans="1:18" s="19" customFormat="1" ht="12" hidden="1" customHeight="1" x14ac:dyDescent="0.2">
      <c r="A91" s="58" t="s">
        <v>108</v>
      </c>
      <c r="B91" s="59">
        <v>4111</v>
      </c>
      <c r="C91" s="57">
        <v>640</v>
      </c>
      <c r="D91" s="55" t="s">
        <v>32</v>
      </c>
      <c r="E91" s="55"/>
      <c r="F91" s="55" t="s">
        <v>32</v>
      </c>
      <c r="G91" s="55" t="s">
        <v>32</v>
      </c>
      <c r="H91" s="55" t="s">
        <v>32</v>
      </c>
      <c r="I91" s="55" t="s">
        <v>32</v>
      </c>
      <c r="J91" s="55" t="s">
        <v>32</v>
      </c>
      <c r="K91" s="55" t="s">
        <v>32</v>
      </c>
      <c r="L91" s="55"/>
      <c r="M91" s="55"/>
      <c r="N91" s="55" t="s">
        <v>32</v>
      </c>
      <c r="O91" s="55" t="s">
        <v>32</v>
      </c>
      <c r="P91" s="55" t="s">
        <v>32</v>
      </c>
      <c r="Q91" s="55"/>
      <c r="R91" s="55" t="s">
        <v>32</v>
      </c>
    </row>
    <row r="92" spans="1:18" s="19" customFormat="1" ht="12" hidden="1" customHeight="1" x14ac:dyDescent="0.2">
      <c r="A92" s="58" t="s">
        <v>109</v>
      </c>
      <c r="B92" s="59">
        <v>4112</v>
      </c>
      <c r="C92" s="57">
        <v>650</v>
      </c>
      <c r="D92" s="55" t="s">
        <v>32</v>
      </c>
      <c r="E92" s="55"/>
      <c r="F92" s="55" t="s">
        <v>32</v>
      </c>
      <c r="G92" s="55" t="s">
        <v>32</v>
      </c>
      <c r="H92" s="55" t="s">
        <v>32</v>
      </c>
      <c r="I92" s="55" t="s">
        <v>32</v>
      </c>
      <c r="J92" s="55" t="s">
        <v>32</v>
      </c>
      <c r="K92" s="55" t="s">
        <v>32</v>
      </c>
      <c r="L92" s="55"/>
      <c r="M92" s="55"/>
      <c r="N92" s="55" t="s">
        <v>32</v>
      </c>
      <c r="O92" s="55" t="s">
        <v>32</v>
      </c>
      <c r="P92" s="55" t="s">
        <v>32</v>
      </c>
      <c r="Q92" s="55"/>
      <c r="R92" s="55" t="s">
        <v>32</v>
      </c>
    </row>
    <row r="93" spans="1:18" s="19" customFormat="1" ht="12" hidden="1" customHeight="1" x14ac:dyDescent="0.2">
      <c r="A93" s="60" t="s">
        <v>110</v>
      </c>
      <c r="B93" s="59">
        <v>4113</v>
      </c>
      <c r="C93" s="57">
        <v>660</v>
      </c>
      <c r="D93" s="55" t="s">
        <v>32</v>
      </c>
      <c r="E93" s="55"/>
      <c r="F93" s="55" t="s">
        <v>32</v>
      </c>
      <c r="G93" s="55" t="s">
        <v>32</v>
      </c>
      <c r="H93" s="55" t="s">
        <v>32</v>
      </c>
      <c r="I93" s="55" t="s">
        <v>32</v>
      </c>
      <c r="J93" s="55" t="s">
        <v>32</v>
      </c>
      <c r="K93" s="55" t="s">
        <v>32</v>
      </c>
      <c r="L93" s="55"/>
      <c r="M93" s="55"/>
      <c r="N93" s="55" t="s">
        <v>32</v>
      </c>
      <c r="O93" s="55" t="s">
        <v>32</v>
      </c>
      <c r="P93" s="55" t="s">
        <v>32</v>
      </c>
      <c r="Q93" s="55"/>
      <c r="R93" s="55" t="s">
        <v>32</v>
      </c>
    </row>
    <row r="94" spans="1:18" s="19" customFormat="1" ht="12" hidden="1" customHeight="1" x14ac:dyDescent="0.2">
      <c r="A94" s="52" t="s">
        <v>111</v>
      </c>
      <c r="B94" s="53">
        <v>4120</v>
      </c>
      <c r="C94" s="57">
        <v>670</v>
      </c>
      <c r="D94" s="55" t="s">
        <v>32</v>
      </c>
      <c r="E94" s="55"/>
      <c r="F94" s="55" t="s">
        <v>32</v>
      </c>
      <c r="G94" s="55" t="s">
        <v>32</v>
      </c>
      <c r="H94" s="55" t="s">
        <v>32</v>
      </c>
      <c r="I94" s="55" t="s">
        <v>32</v>
      </c>
      <c r="J94" s="55" t="s">
        <v>32</v>
      </c>
      <c r="K94" s="55" t="s">
        <v>32</v>
      </c>
      <c r="L94" s="55"/>
      <c r="M94" s="55"/>
      <c r="N94" s="55" t="s">
        <v>32</v>
      </c>
      <c r="O94" s="55" t="s">
        <v>32</v>
      </c>
      <c r="P94" s="55" t="s">
        <v>32</v>
      </c>
      <c r="Q94" s="55"/>
      <c r="R94" s="55" t="s">
        <v>32</v>
      </c>
    </row>
    <row r="95" spans="1:18" s="19" customFormat="1" ht="12" hidden="1" customHeight="1" x14ac:dyDescent="0.2">
      <c r="A95" s="61" t="s">
        <v>112</v>
      </c>
      <c r="B95" s="59">
        <v>4121</v>
      </c>
      <c r="C95" s="57">
        <v>680</v>
      </c>
      <c r="D95" s="55" t="s">
        <v>32</v>
      </c>
      <c r="E95" s="55"/>
      <c r="F95" s="55" t="s">
        <v>32</v>
      </c>
      <c r="G95" s="55" t="s">
        <v>32</v>
      </c>
      <c r="H95" s="55" t="s">
        <v>32</v>
      </c>
      <c r="I95" s="55" t="s">
        <v>32</v>
      </c>
      <c r="J95" s="55" t="s">
        <v>32</v>
      </c>
      <c r="K95" s="55" t="s">
        <v>32</v>
      </c>
      <c r="L95" s="55"/>
      <c r="M95" s="55"/>
      <c r="N95" s="55" t="s">
        <v>32</v>
      </c>
      <c r="O95" s="55" t="s">
        <v>32</v>
      </c>
      <c r="P95" s="55" t="s">
        <v>32</v>
      </c>
      <c r="Q95" s="55"/>
      <c r="R95" s="55" t="s">
        <v>32</v>
      </c>
    </row>
    <row r="96" spans="1:18" s="19" customFormat="1" ht="12" hidden="1" customHeight="1" x14ac:dyDescent="0.2">
      <c r="A96" s="61" t="s">
        <v>113</v>
      </c>
      <c r="B96" s="59">
        <v>4122</v>
      </c>
      <c r="C96" s="57">
        <v>690</v>
      </c>
      <c r="D96" s="55" t="s">
        <v>32</v>
      </c>
      <c r="E96" s="55"/>
      <c r="F96" s="55" t="s">
        <v>32</v>
      </c>
      <c r="G96" s="55" t="s">
        <v>32</v>
      </c>
      <c r="H96" s="55" t="s">
        <v>32</v>
      </c>
      <c r="I96" s="55" t="s">
        <v>32</v>
      </c>
      <c r="J96" s="55" t="s">
        <v>32</v>
      </c>
      <c r="K96" s="55" t="s">
        <v>32</v>
      </c>
      <c r="L96" s="55"/>
      <c r="M96" s="55"/>
      <c r="N96" s="55" t="s">
        <v>32</v>
      </c>
      <c r="O96" s="55" t="s">
        <v>32</v>
      </c>
      <c r="P96" s="55" t="s">
        <v>32</v>
      </c>
      <c r="Q96" s="55"/>
      <c r="R96" s="55" t="s">
        <v>32</v>
      </c>
    </row>
    <row r="97" spans="1:18" s="19" customFormat="1" ht="12" hidden="1" customHeight="1" x14ac:dyDescent="0.2">
      <c r="A97" s="58" t="s">
        <v>114</v>
      </c>
      <c r="B97" s="59">
        <v>4123</v>
      </c>
      <c r="C97" s="57">
        <v>700</v>
      </c>
      <c r="D97" s="55" t="s">
        <v>32</v>
      </c>
      <c r="E97" s="55"/>
      <c r="F97" s="55" t="s">
        <v>32</v>
      </c>
      <c r="G97" s="55" t="s">
        <v>32</v>
      </c>
      <c r="H97" s="55" t="s">
        <v>32</v>
      </c>
      <c r="I97" s="55" t="s">
        <v>32</v>
      </c>
      <c r="J97" s="55" t="s">
        <v>32</v>
      </c>
      <c r="K97" s="55" t="s">
        <v>32</v>
      </c>
      <c r="L97" s="55"/>
      <c r="M97" s="55"/>
      <c r="N97" s="55" t="s">
        <v>32</v>
      </c>
      <c r="O97" s="55" t="s">
        <v>32</v>
      </c>
      <c r="P97" s="55" t="s">
        <v>32</v>
      </c>
      <c r="Q97" s="55"/>
      <c r="R97" s="55" t="s">
        <v>32</v>
      </c>
    </row>
    <row r="98" spans="1:18" s="19" customFormat="1" ht="12" hidden="1" customHeight="1" x14ac:dyDescent="0.2">
      <c r="A98" s="56" t="s">
        <v>115</v>
      </c>
      <c r="B98" s="57">
        <v>4200</v>
      </c>
      <c r="C98" s="57">
        <v>710</v>
      </c>
      <c r="D98" s="55" t="s">
        <v>32</v>
      </c>
      <c r="E98" s="55"/>
      <c r="F98" s="55" t="s">
        <v>32</v>
      </c>
      <c r="G98" s="55" t="s">
        <v>32</v>
      </c>
      <c r="H98" s="55" t="s">
        <v>32</v>
      </c>
      <c r="I98" s="55" t="s">
        <v>32</v>
      </c>
      <c r="J98" s="55" t="s">
        <v>32</v>
      </c>
      <c r="K98" s="55" t="s">
        <v>32</v>
      </c>
      <c r="L98" s="55"/>
      <c r="M98" s="55"/>
      <c r="N98" s="55" t="s">
        <v>32</v>
      </c>
      <c r="O98" s="55" t="s">
        <v>32</v>
      </c>
      <c r="P98" s="55" t="s">
        <v>32</v>
      </c>
      <c r="Q98" s="55"/>
      <c r="R98" s="55" t="s">
        <v>32</v>
      </c>
    </row>
    <row r="99" spans="1:18" ht="12" hidden="1" customHeight="1" x14ac:dyDescent="0.25">
      <c r="A99" s="52" t="s">
        <v>116</v>
      </c>
      <c r="B99" s="53">
        <v>4210</v>
      </c>
      <c r="C99" s="57">
        <v>720</v>
      </c>
      <c r="D99" s="55" t="s">
        <v>32</v>
      </c>
      <c r="E99" s="55"/>
      <c r="F99" s="55" t="s">
        <v>32</v>
      </c>
      <c r="G99" s="55" t="s">
        <v>32</v>
      </c>
      <c r="H99" s="55" t="s">
        <v>32</v>
      </c>
      <c r="I99" s="55" t="s">
        <v>32</v>
      </c>
      <c r="J99" s="55" t="s">
        <v>32</v>
      </c>
      <c r="K99" s="55" t="s">
        <v>32</v>
      </c>
      <c r="L99" s="55"/>
      <c r="M99" s="55"/>
      <c r="N99" s="55" t="s">
        <v>32</v>
      </c>
      <c r="O99" s="55" t="s">
        <v>32</v>
      </c>
      <c r="P99" s="55" t="s">
        <v>32</v>
      </c>
      <c r="Q99" s="55"/>
      <c r="R99" s="55" t="s">
        <v>32</v>
      </c>
    </row>
    <row r="100" spans="1:18" ht="12" hidden="1" customHeight="1" x14ac:dyDescent="0.25">
      <c r="A100" s="52" t="s">
        <v>117</v>
      </c>
      <c r="B100" s="53">
        <v>4220</v>
      </c>
      <c r="C100" s="57">
        <v>730</v>
      </c>
      <c r="D100" s="55" t="s">
        <v>32</v>
      </c>
      <c r="E100" s="55"/>
      <c r="F100" s="55" t="s">
        <v>32</v>
      </c>
      <c r="G100" s="55" t="s">
        <v>32</v>
      </c>
      <c r="H100" s="55" t="s">
        <v>32</v>
      </c>
      <c r="I100" s="55" t="s">
        <v>32</v>
      </c>
      <c r="J100" s="55" t="s">
        <v>32</v>
      </c>
      <c r="K100" s="55" t="s">
        <v>32</v>
      </c>
      <c r="L100" s="55"/>
      <c r="M100" s="55"/>
      <c r="N100" s="55" t="s">
        <v>32</v>
      </c>
      <c r="O100" s="55" t="s">
        <v>32</v>
      </c>
      <c r="P100" s="55" t="s">
        <v>32</v>
      </c>
      <c r="Q100" s="55"/>
      <c r="R100" s="55" t="s">
        <v>32</v>
      </c>
    </row>
    <row r="101" spans="1:18" ht="3" customHeight="1" thickTop="1" x14ac:dyDescent="0.25">
      <c r="A101" s="62"/>
      <c r="B101" s="63"/>
      <c r="C101" s="64"/>
      <c r="D101" s="65"/>
      <c r="E101" s="65"/>
      <c r="F101" s="65"/>
      <c r="J101" s="66"/>
      <c r="K101" s="66"/>
      <c r="L101" s="66"/>
      <c r="M101" s="66"/>
      <c r="N101" s="66"/>
      <c r="O101" s="66"/>
      <c r="P101" s="66"/>
      <c r="Q101" s="66"/>
      <c r="R101" s="66"/>
    </row>
    <row r="102" spans="1:18" x14ac:dyDescent="0.25">
      <c r="A102" s="67" t="str">
        <f>[1]ЗАПОЛНИТЬ!F30</f>
        <v xml:space="preserve">Керівник </v>
      </c>
      <c r="C102" s="68"/>
      <c r="D102" s="66"/>
      <c r="E102" s="66"/>
      <c r="F102" s="66"/>
      <c r="G102" s="66"/>
      <c r="H102" s="77" t="s">
        <v>118</v>
      </c>
      <c r="I102" s="77"/>
      <c r="J102" s="77"/>
    </row>
    <row r="103" spans="1:18" ht="12" customHeight="1" x14ac:dyDescent="0.25">
      <c r="A103" s="67"/>
      <c r="C103" s="68"/>
      <c r="D103" s="69" t="s">
        <v>119</v>
      </c>
      <c r="E103" s="69"/>
      <c r="F103" s="69"/>
      <c r="H103" s="73" t="s">
        <v>120</v>
      </c>
      <c r="I103" s="73"/>
      <c r="J103" s="73"/>
    </row>
    <row r="104" spans="1:18" x14ac:dyDescent="0.25">
      <c r="A104" s="67" t="str">
        <f>[1]ЗАПОЛНИТЬ!F31</f>
        <v>Головний бухгалтер</v>
      </c>
      <c r="C104" s="1"/>
      <c r="D104" s="70"/>
      <c r="E104" s="70"/>
      <c r="F104" s="70"/>
      <c r="H104" s="72"/>
      <c r="I104" s="72"/>
      <c r="J104" s="72"/>
    </row>
    <row r="105" spans="1:18" x14ac:dyDescent="0.25">
      <c r="A105" s="71" t="str">
        <f>[1]ЗАПОЛНИТЬ!C19</f>
        <v>"  "січня 2018 року</v>
      </c>
      <c r="C105" s="1"/>
      <c r="D105" s="69" t="s">
        <v>119</v>
      </c>
      <c r="E105" s="69"/>
      <c r="F105" s="69"/>
      <c r="H105" s="73" t="s">
        <v>120</v>
      </c>
      <c r="I105" s="73"/>
      <c r="J105" s="73"/>
    </row>
    <row r="106" spans="1:18" x14ac:dyDescent="0.25">
      <c r="A106" s="7"/>
    </row>
  </sheetData>
  <sheetProtection formatColumns="0" formatRows="0"/>
  <mergeCells count="52">
    <mergeCell ref="B9:L9"/>
    <mergeCell ref="M9:N9"/>
    <mergeCell ref="Q9:R9"/>
    <mergeCell ref="J1:R2"/>
    <mergeCell ref="A3:R3"/>
    <mergeCell ref="A4:J4"/>
    <mergeCell ref="A6:R6"/>
    <mergeCell ref="Q8:R8"/>
    <mergeCell ref="B10:L10"/>
    <mergeCell ref="M10:N10"/>
    <mergeCell ref="Q10:R10"/>
    <mergeCell ref="B11:L11"/>
    <mergeCell ref="M11:N11"/>
    <mergeCell ref="Q11:R11"/>
    <mergeCell ref="A12:D12"/>
    <mergeCell ref="E12:F12"/>
    <mergeCell ref="G12:O12"/>
    <mergeCell ref="A13:D13"/>
    <mergeCell ref="E13:F13"/>
    <mergeCell ref="G13:R13"/>
    <mergeCell ref="C18:C21"/>
    <mergeCell ref="D18:D21"/>
    <mergeCell ref="A14:D14"/>
    <mergeCell ref="E14:F14"/>
    <mergeCell ref="G14:R14"/>
    <mergeCell ref="A15:D15"/>
    <mergeCell ref="E15:F15"/>
    <mergeCell ref="G15:R15"/>
    <mergeCell ref="O19:O21"/>
    <mergeCell ref="P19:P21"/>
    <mergeCell ref="R20:R21"/>
    <mergeCell ref="K18:N18"/>
    <mergeCell ref="A18:A21"/>
    <mergeCell ref="B18:B21"/>
    <mergeCell ref="E19:E21"/>
    <mergeCell ref="F19:F21"/>
    <mergeCell ref="E18:F18"/>
    <mergeCell ref="Q20:Q21"/>
    <mergeCell ref="H102:J102"/>
    <mergeCell ref="O18:P18"/>
    <mergeCell ref="Q18:R19"/>
    <mergeCell ref="K19:K21"/>
    <mergeCell ref="L19:N19"/>
    <mergeCell ref="G18:G21"/>
    <mergeCell ref="H104:J104"/>
    <mergeCell ref="H105:J105"/>
    <mergeCell ref="L20:L21"/>
    <mergeCell ref="M20:N20"/>
    <mergeCell ref="H103:J103"/>
    <mergeCell ref="H18:H21"/>
    <mergeCell ref="I18:I21"/>
    <mergeCell ref="J18:J21"/>
  </mergeCells>
  <phoneticPr fontId="0" type="noConversion"/>
  <pageMargins left="0.19685039370078741" right="0.23622047244094491" top="0.59055118110236227" bottom="0.19685039370078741" header="0.39370078740157483" footer="0.19685039370078741"/>
  <pageSetup paperSize="9" scale="85" fitToHeight="2" orientation="landscape" r:id="rId1"/>
  <headerFooter differentOddEven="1">
    <evenHeader>&amp;C2&amp;RПродовження додатка 2</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Ф.4.1.степне</vt:lpstr>
      <vt:lpstr>Ф.4.1.степне!Заголовки_для_печати</vt:lpstr>
      <vt:lpstr>Ф.4.1.степне!Область_печати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7</cp:lastModifiedBy>
  <dcterms:created xsi:type="dcterms:W3CDTF">2018-03-26T06:24:28Z</dcterms:created>
  <dcterms:modified xsi:type="dcterms:W3CDTF">2019-10-04T06:14:06Z</dcterms:modified>
</cp:coreProperties>
</file>