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49"/>
  </bookViews>
  <sheets>
    <sheet name="Січень 2025р" sheetId="1" r:id="rId1"/>
    <sheet name="Лист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<sst xmlns="http://schemas.openxmlformats.org/spreadsheetml/2006/main" count="30" uniqueCount="30">
  <si>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Новоселівський ЗДО ясла-садок "СОНЕЧКО"</t>
  </si>
  <si>
    <t>(назва установи)</t>
  </si>
  <si>
    <t xml:space="preserve">Ідентифікаційний </t>
  </si>
  <si>
    <t>код за ЄДРПОУ</t>
  </si>
  <si>
    <t>35990492</t>
  </si>
  <si>
    <t>КАРТКА  АНАЛІТИЧНОГО  ОБЛІКУ  КАСОВИХ  ВИДАТКІВ (ЗАГАЛЬНИЙ ФОНД)</t>
  </si>
  <si>
    <t>Жовтень 2025 рік</t>
  </si>
  <si>
    <t xml:space="preserve">Код програмної класифікації   </t>
  </si>
  <si>
    <t>Вид коштів   0</t>
  </si>
  <si>
    <t>Дата виписки органу Державного казначейства</t>
  </si>
  <si>
    <t>Видатки за кодами економічної класифікації</t>
  </si>
  <si>
    <t>Разом:</t>
  </si>
  <si>
    <t>Касові на поч. місяця</t>
  </si>
  <si>
    <t>Місцевий З/п</t>
  </si>
  <si>
    <t>ТОВ ООЕК Одеське обл</t>
  </si>
  <si>
    <t>ТОВ ВРЗ21 ХЛІБ</t>
  </si>
  <si>
    <t>ФОП Фенікс-Інком</t>
  </si>
  <si>
    <t>Поліція хорона</t>
  </si>
  <si>
    <t xml:space="preserve">  </t>
  </si>
  <si>
    <t>ФОП Кисіль С.М.</t>
  </si>
  <si>
    <t>ФОП Татауш</t>
  </si>
  <si>
    <t xml:space="preserve">ТОВ ВРЗ21 </t>
  </si>
  <si>
    <t>ООЦКПХ МОЗ</t>
  </si>
  <si>
    <t>за м-ц</t>
  </si>
  <si>
    <t>\</t>
  </si>
  <si>
    <t>З поч.року</t>
  </si>
  <si>
    <t>план</t>
  </si>
  <si>
    <t>остаток</t>
  </si>
  <si>
    <t xml:space="preserve">Головний бухгалтер </t>
  </si>
  <si>
    <t>Дойна АНТОНОВА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</si>
</sst>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&quot;р.&quot;_-;\-* #\ ##0.00&quot;р.&quot;_-;_-* &quot;-&quot;??&quot;р.&quot;_-;_-@_-"/>
    <numFmt numFmtId="181" formatCode="_-* #\ ##0.00_р_._-;\-* #\ ##0.00_р_._-;_-* &quot;-&quot;??_р_._-;_-@_-"/>
    <numFmt numFmtId="182" formatCode="mmm\.yy"/>
    <numFmt numFmtId="183" formatCode="dd\.mm\.yyyy"/>
  </numFmts>
  <fonts count="39">
    <font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charset val="204"/>
    </font>
    <font>
      <b/>
      <sz val="12"/>
      <color indexed="12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10"/>
      <color indexed="56"/>
      <name val="Arial Cyr"/>
      <charset val="204"/>
    </font>
    <font>
      <sz val="11"/>
      <name val="Arial Cyr"/>
      <charset val="204"/>
    </font>
    <font>
      <b/>
      <i/>
      <sz val="10"/>
      <color indexed="12"/>
      <name val="Arial Cyr"/>
      <charset val="204"/>
    </font>
    <font>
      <b/>
      <sz val="10"/>
      <color indexed="12"/>
      <name val="Arial Cyr"/>
      <charset val="204"/>
    </font>
    <font>
      <b/>
      <sz val="10"/>
      <color indexed="16"/>
      <name val="Arial Cyr"/>
      <charset val="204"/>
    </font>
    <font>
      <b/>
      <i/>
      <sz val="11"/>
      <name val="Arial Cyr"/>
      <charset val="204"/>
    </font>
    <font>
      <b/>
      <sz val="8"/>
      <name val="Arial Cyr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Helv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37" fillId="0" borderId="0"/>
    <xf numFmtId="0" fontId="0" fillId="0" borderId="0"/>
    <xf numFmtId="0" fontId="0" fillId="0" borderId="0"/>
    <xf numFmtId="0" fontId="0" fillId="0" borderId="0"/>
    <xf numFmtId="0" fontId="37" fillId="34" borderId="27" applyNumberFormat="0" applyFont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8" fillId="0" borderId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Protection="1">
      <protection locked="0"/>
    </xf>
    <xf numFmtId="49" fontId="3" fillId="2" borderId="0" xfId="0" applyNumberFormat="1" applyFont="1" applyFill="1" applyBorder="1"/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Protection="1">
      <protection locked="0"/>
    </xf>
    <xf numFmtId="49" fontId="3" fillId="0" borderId="0" xfId="0" applyNumberFormat="1" applyFont="1" applyBorder="1"/>
    <xf numFmtId="2" fontId="2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Continuous" vertical="center"/>
    </xf>
    <xf numFmtId="2" fontId="5" fillId="0" borderId="0" xfId="0" applyNumberFormat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8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0" fontId="8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wrapText="1"/>
    </xf>
    <xf numFmtId="2" fontId="10" fillId="2" borderId="0" xfId="0" applyNumberFormat="1" applyFont="1" applyFill="1" applyBorder="1"/>
    <xf numFmtId="183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/>
    <xf numFmtId="0" fontId="11" fillId="0" borderId="0" xfId="0" applyFont="1" applyBorder="1"/>
    <xf numFmtId="183" fontId="11" fillId="0" borderId="0" xfId="0" applyNumberFormat="1" applyFont="1" applyBorder="1" applyAlignment="1">
      <alignment horizontal="center" wrapText="1"/>
    </xf>
    <xf numFmtId="183" fontId="12" fillId="0" borderId="0" xfId="0" applyNumberFormat="1" applyFont="1" applyBorder="1" applyAlignment="1">
      <alignment horizontal="center"/>
    </xf>
    <xf numFmtId="2" fontId="13" fillId="0" borderId="0" xfId="0" applyNumberFormat="1" applyFont="1" applyBorder="1"/>
    <xf numFmtId="183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/>
    <xf numFmtId="0" fontId="8" fillId="0" borderId="0" xfId="0" applyFont="1" applyBorder="1"/>
    <xf numFmtId="0" fontId="14" fillId="0" borderId="0" xfId="0" applyFont="1" applyBorder="1" applyAlignment="1">
      <alignment horizontal="left" vertical="center"/>
    </xf>
    <xf numFmtId="2" fontId="14" fillId="0" borderId="0" xfId="0" applyNumberFormat="1" applyFont="1" applyBorder="1"/>
    <xf numFmtId="0" fontId="3" fillId="2" borderId="0" xfId="0" applyFont="1" applyFill="1" applyBorder="1"/>
    <xf numFmtId="49" fontId="2" fillId="2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0" fillId="0" borderId="0" xfId="0" applyBorder="1"/>
    <xf numFmtId="49" fontId="15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/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Protection="1">
      <protection locked="0"/>
    </xf>
    <xf numFmtId="0" fontId="4" fillId="0" borderId="2" xfId="0" applyFont="1" applyBorder="1" applyAlignment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/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/>
      <protection locked="0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1" fillId="2" borderId="5" xfId="0" applyFont="1" applyFill="1" applyBorder="1" applyAlignment="1">
      <alignment horizontal="center" vertical="top" wrapText="1"/>
    </xf>
    <xf numFmtId="49" fontId="6" fillId="0" borderId="6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82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wrapText="1"/>
    </xf>
    <xf numFmtId="2" fontId="10" fillId="2" borderId="12" xfId="0" applyNumberFormat="1" applyFont="1" applyFill="1" applyBorder="1"/>
    <xf numFmtId="183" fontId="11" fillId="0" borderId="9" xfId="0" applyNumberFormat="1" applyFont="1" applyBorder="1" applyAlignment="1">
      <alignment horizontal="center"/>
    </xf>
    <xf numFmtId="2" fontId="11" fillId="0" borderId="13" xfId="0" applyNumberFormat="1" applyFont="1" applyBorder="1"/>
    <xf numFmtId="0" fontId="11" fillId="0" borderId="13" xfId="0" applyFont="1" applyBorder="1"/>
    <xf numFmtId="0" fontId="11" fillId="0" borderId="9" xfId="0" applyFont="1" applyBorder="1"/>
    <xf numFmtId="0" fontId="11" fillId="2" borderId="13" xfId="0" applyFont="1" applyFill="1" applyBorder="1"/>
    <xf numFmtId="183" fontId="11" fillId="0" borderId="14" xfId="0" applyNumberFormat="1" applyFont="1" applyBorder="1" applyAlignment="1">
      <alignment horizontal="center" wrapText="1"/>
    </xf>
    <xf numFmtId="183" fontId="11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/>
    <xf numFmtId="0" fontId="11" fillId="0" borderId="16" xfId="0" applyFont="1" applyBorder="1"/>
    <xf numFmtId="0" fontId="11" fillId="2" borderId="16" xfId="0" applyFont="1" applyFill="1" applyBorder="1"/>
    <xf numFmtId="183" fontId="11" fillId="0" borderId="9" xfId="0" applyNumberFormat="1" applyFont="1" applyBorder="1" applyAlignment="1">
      <alignment horizontal="center" wrapText="1"/>
    </xf>
    <xf numFmtId="2" fontId="11" fillId="0" borderId="9" xfId="0" applyNumberFormat="1" applyFont="1" applyBorder="1"/>
    <xf numFmtId="0" fontId="11" fillId="2" borderId="9" xfId="0" applyFont="1" applyFill="1" applyBorder="1"/>
    <xf numFmtId="183" fontId="12" fillId="0" borderId="14" xfId="0" applyNumberFormat="1" applyFont="1" applyBorder="1" applyAlignment="1">
      <alignment horizontal="center"/>
    </xf>
    <xf numFmtId="2" fontId="13" fillId="0" borderId="17" xfId="0" applyNumberFormat="1" applyFont="1" applyBorder="1"/>
    <xf numFmtId="2" fontId="13" fillId="2" borderId="17" xfId="0" applyNumberFormat="1" applyFont="1" applyFill="1" applyBorder="1"/>
    <xf numFmtId="183" fontId="12" fillId="0" borderId="11" xfId="0" applyNumberFormat="1" applyFont="1" applyBorder="1" applyAlignment="1">
      <alignment horizontal="center"/>
    </xf>
    <xf numFmtId="2" fontId="13" fillId="0" borderId="12" xfId="0" applyNumberFormat="1" applyFont="1" applyBorder="1"/>
    <xf numFmtId="2" fontId="13" fillId="2" borderId="12" xfId="0" applyNumberFormat="1" applyFont="1" applyFill="1" applyBorder="1"/>
    <xf numFmtId="183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/>
    <xf numFmtId="0" fontId="8" fillId="0" borderId="13" xfId="0" applyFont="1" applyBorder="1"/>
    <xf numFmtId="0" fontId="8" fillId="2" borderId="13" xfId="0" applyFont="1" applyFill="1" applyBorder="1"/>
    <xf numFmtId="0" fontId="14" fillId="0" borderId="11" xfId="0" applyFont="1" applyBorder="1" applyAlignment="1">
      <alignment horizontal="left" vertical="center"/>
    </xf>
    <xf numFmtId="2" fontId="14" fillId="0" borderId="12" xfId="0" applyNumberFormat="1" applyFont="1" applyBorder="1"/>
    <xf numFmtId="0" fontId="8" fillId="0" borderId="0" xfId="0" applyFont="1"/>
    <xf numFmtId="2" fontId="8" fillId="0" borderId="0" xfId="0" applyNumberFormat="1" applyFont="1"/>
    <xf numFmtId="2" fontId="8" fillId="2" borderId="0" xfId="0" applyNumberFormat="1" applyFont="1" applyFill="1"/>
    <xf numFmtId="2" fontId="16" fillId="2" borderId="9" xfId="0" applyNumberFormat="1" applyFont="1" applyFill="1" applyBorder="1"/>
    <xf numFmtId="0" fontId="16" fillId="0" borderId="9" xfId="0" applyFont="1" applyBorder="1"/>
    <xf numFmtId="0" fontId="3" fillId="2" borderId="0" xfId="0" applyFont="1" applyFill="1"/>
    <xf numFmtId="49" fontId="2" fillId="2" borderId="0" xfId="0" applyNumberFormat="1" applyFont="1" applyFill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7" fillId="0" borderId="8" xfId="0" applyFont="1" applyBorder="1" applyAlignment="1">
      <alignment horizontal="center"/>
    </xf>
    <xf numFmtId="49" fontId="15" fillId="0" borderId="9" xfId="0" applyNumberFormat="1" applyFont="1" applyBorder="1" applyAlignment="1">
      <alignment horizontal="center" vertical="center"/>
    </xf>
    <xf numFmtId="2" fontId="10" fillId="2" borderId="18" xfId="0" applyNumberFormat="1" applyFont="1" applyFill="1" applyBorder="1"/>
    <xf numFmtId="2" fontId="3" fillId="0" borderId="13" xfId="0" applyNumberFormat="1" applyFont="1" applyBorder="1"/>
    <xf numFmtId="2" fontId="3" fillId="0" borderId="9" xfId="0" applyNumberFormat="1" applyFont="1" applyBorder="1"/>
    <xf numFmtId="2" fontId="13" fillId="0" borderId="16" xfId="0" applyNumberFormat="1" applyFont="1" applyBorder="1"/>
    <xf numFmtId="2" fontId="14" fillId="0" borderId="18" xfId="0" applyNumberFormat="1" applyFont="1" applyBorder="1"/>
    <xf numFmtId="2" fontId="3" fillId="0" borderId="0" xfId="0" applyNumberFormat="1" applyFont="1"/>
    <xf numFmtId="0" fontId="8" fillId="2" borderId="0" xfId="0" applyFont="1" applyFill="1"/>
  </cellXfs>
  <cellStyles count="6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Денежный 2" xfId="49"/>
    <cellStyle name="Денежный 3" xfId="50"/>
    <cellStyle name="Обычный 2" xfId="51"/>
    <cellStyle name="Обычный 3" xfId="52"/>
    <cellStyle name="Обычный 3 2" xfId="53"/>
    <cellStyle name="Обычный 3_кас. рас. август 2018 xls_file(69)" xfId="54"/>
    <cellStyle name="Примечание 2" xfId="55"/>
    <cellStyle name="Процентный 2" xfId="56"/>
    <cellStyle name="Процентный 3" xfId="57"/>
    <cellStyle name="Стиль 1" xfId="58"/>
    <cellStyle name="Финансовый 2" xfId="59"/>
    <cellStyle name="Финансовый 3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4"/>
    <pageSetUpPr fitToPage="1"/>
  </sheetPr>
  <dimension ref="A1:O35"/>
  <sheetViews>
    <sheetView tabSelected="1" topLeftCell="A4" workbookViewId="0">
      <selection activeCell="E6" sqref="E6"/>
    </sheetView>
  </sheetViews>
  <sheetFormatPr defaultColWidth="9" defaultRowHeight="13.2"/>
  <cols>
    <col min="1" max="1" width="24.6666666666667" customWidth="1"/>
    <col min="2" max="2" width="11.5555555555556" customWidth="1"/>
    <col min="3" max="3" width="11.1111111111111" customWidth="1"/>
    <col min="4" max="4" width="11.4444444444444" style="59" customWidth="1"/>
    <col min="5" max="5" width="9.44444444444444" customWidth="1"/>
    <col min="6" max="6" width="10.3333333333333" customWidth="1"/>
    <col min="7" max="7" width="12" customWidth="1"/>
    <col min="8" max="8" width="9.33333333333333" customWidth="1"/>
    <col min="9" max="9" width="11.8888888888889" customWidth="1"/>
    <col min="10" max="10" width="9.33333333333333" customWidth="1"/>
    <col min="11" max="11" width="11.6666666666667" customWidth="1"/>
    <col min="12" max="12" width="10.8888888888889" customWidth="1"/>
    <col min="13" max="13" width="14.3333333333333" customWidth="1"/>
    <col min="14" max="14" width="10.5555555555556" customWidth="1"/>
    <col min="15" max="15" width="9.55555555555556" customWidth="1"/>
  </cols>
  <sheetData>
    <row r="1" s="57" customFormat="1" ht="13.8" spans="1:13">
      <c r="A1" s="60" t="s">
        <v>0</v>
      </c>
      <c r="B1" s="60"/>
      <c r="C1" s="60"/>
      <c r="D1" s="60"/>
      <c r="E1" s="61"/>
      <c r="F1" s="61"/>
      <c r="G1" s="61"/>
      <c r="H1" s="3"/>
      <c r="I1" s="61"/>
      <c r="J1" s="124"/>
      <c r="K1" s="124"/>
      <c r="L1" s="125"/>
      <c r="M1" s="125"/>
    </row>
    <row r="2" spans="1:13">
      <c r="A2" s="62" t="s">
        <v>1</v>
      </c>
      <c r="B2" s="62"/>
      <c r="C2" s="62"/>
      <c r="D2" s="62"/>
      <c r="E2" s="63"/>
      <c r="F2" s="63"/>
      <c r="G2" s="63"/>
      <c r="H2" s="64"/>
      <c r="I2" s="63"/>
      <c r="J2" s="85"/>
      <c r="K2" s="85"/>
      <c r="L2" s="126"/>
      <c r="M2" s="126"/>
    </row>
    <row r="3" spans="1:13">
      <c r="A3" s="64"/>
      <c r="B3" s="63"/>
      <c r="C3" s="63"/>
      <c r="D3" s="65"/>
      <c r="E3" s="63"/>
      <c r="F3" s="63"/>
      <c r="G3" s="63"/>
      <c r="H3" s="64"/>
      <c r="I3" s="126"/>
      <c r="J3" s="85"/>
      <c r="K3" s="85"/>
      <c r="L3" s="127"/>
      <c r="M3" s="127"/>
    </row>
    <row r="4" ht="15.6" spans="1:13">
      <c r="A4" s="66" t="s">
        <v>2</v>
      </c>
      <c r="B4" s="67"/>
      <c r="C4" s="67"/>
      <c r="D4" s="68"/>
      <c r="E4" s="67"/>
      <c r="F4" s="67"/>
      <c r="G4" s="67"/>
      <c r="H4" s="67"/>
      <c r="I4" s="67"/>
      <c r="J4" s="67"/>
      <c r="K4" s="67"/>
      <c r="L4" s="128"/>
      <c r="M4" s="85"/>
    </row>
    <row r="5" s="57" customFormat="1" ht="34.5" customHeight="1" spans="1:13">
      <c r="A5" s="69" t="s">
        <v>3</v>
      </c>
      <c r="B5" s="70" t="s">
        <v>4</v>
      </c>
      <c r="C5" s="71"/>
      <c r="D5" s="72"/>
      <c r="E5" s="73"/>
      <c r="F5" s="74" t="s">
        <v>5</v>
      </c>
      <c r="G5" s="74"/>
      <c r="H5" s="74"/>
      <c r="I5" s="74"/>
      <c r="J5" s="74"/>
      <c r="K5" s="74"/>
      <c r="L5" s="52"/>
      <c r="M5" s="124"/>
    </row>
    <row r="6" ht="16.35" spans="1:13">
      <c r="A6" s="75"/>
      <c r="B6" s="76"/>
      <c r="C6" s="77"/>
      <c r="D6" s="78"/>
      <c r="E6" s="79"/>
      <c r="F6" s="80" t="s">
        <v>6</v>
      </c>
      <c r="G6" s="81"/>
      <c r="H6" s="81"/>
      <c r="I6" s="81"/>
      <c r="J6" s="81"/>
      <c r="K6" s="81"/>
      <c r="L6" s="81"/>
      <c r="M6" s="129"/>
    </row>
    <row r="7" ht="15.6" spans="1:12">
      <c r="A7" s="82" t="s">
        <v>7</v>
      </c>
      <c r="B7" s="82"/>
      <c r="C7" s="82"/>
      <c r="D7" s="82"/>
      <c r="E7" s="67"/>
      <c r="F7" s="67"/>
      <c r="G7" s="67"/>
      <c r="H7" s="9"/>
      <c r="I7" s="9"/>
      <c r="J7" s="9"/>
      <c r="K7" s="9"/>
      <c r="L7" s="53"/>
    </row>
    <row r="8" spans="1:12">
      <c r="A8" s="83" t="s">
        <v>8</v>
      </c>
      <c r="B8" s="24"/>
      <c r="C8" s="83"/>
      <c r="D8" s="84"/>
      <c r="E8" s="85"/>
      <c r="F8" s="85"/>
      <c r="G8" s="85"/>
      <c r="H8" s="27"/>
      <c r="I8" s="27"/>
      <c r="J8" s="27"/>
      <c r="K8" s="27"/>
      <c r="L8" s="53"/>
    </row>
    <row r="9" spans="1:13">
      <c r="A9" s="86" t="s">
        <v>9</v>
      </c>
      <c r="B9" s="87" t="s">
        <v>10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130" t="s">
        <v>11</v>
      </c>
    </row>
    <row r="10" spans="1:13">
      <c r="A10" s="86"/>
      <c r="B10" s="88">
        <v>2111</v>
      </c>
      <c r="C10" s="88">
        <v>2120</v>
      </c>
      <c r="D10" s="89">
        <v>2210</v>
      </c>
      <c r="E10" s="88">
        <v>2220</v>
      </c>
      <c r="F10" s="88">
        <v>2230</v>
      </c>
      <c r="G10" s="88">
        <v>2240</v>
      </c>
      <c r="H10" s="88">
        <v>2800</v>
      </c>
      <c r="I10" s="88">
        <v>2250</v>
      </c>
      <c r="J10" s="88">
        <v>2272</v>
      </c>
      <c r="K10" s="88">
        <v>2273</v>
      </c>
      <c r="L10" s="88">
        <v>2282</v>
      </c>
      <c r="M10" s="130"/>
    </row>
    <row r="11" ht="13.95" spans="1:13">
      <c r="A11" s="90">
        <v>1</v>
      </c>
      <c r="B11" s="90">
        <v>2</v>
      </c>
      <c r="C11" s="90">
        <v>3</v>
      </c>
      <c r="D11" s="91">
        <v>4</v>
      </c>
      <c r="E11" s="90">
        <v>5</v>
      </c>
      <c r="F11" s="90">
        <v>6</v>
      </c>
      <c r="G11" s="90">
        <v>7</v>
      </c>
      <c r="H11" s="90">
        <v>8</v>
      </c>
      <c r="I11" s="90">
        <v>9</v>
      </c>
      <c r="J11" s="90">
        <v>10</v>
      </c>
      <c r="K11" s="90">
        <v>11</v>
      </c>
      <c r="L11" s="90">
        <v>12</v>
      </c>
      <c r="M11" s="90">
        <v>13</v>
      </c>
    </row>
    <row r="12" s="57" customFormat="1" ht="13.95" spans="1:13">
      <c r="A12" s="92" t="s">
        <v>12</v>
      </c>
      <c r="B12" s="93">
        <v>1021677.2</v>
      </c>
      <c r="C12" s="93">
        <v>250604.02</v>
      </c>
      <c r="D12" s="93">
        <v>33000</v>
      </c>
      <c r="E12" s="93">
        <v>1000</v>
      </c>
      <c r="F12" s="93">
        <v>72700</v>
      </c>
      <c r="G12" s="93">
        <v>23000</v>
      </c>
      <c r="H12" s="93">
        <v>1000</v>
      </c>
      <c r="I12" s="93"/>
      <c r="J12" s="93">
        <v>3700</v>
      </c>
      <c r="K12" s="93">
        <v>145813.26</v>
      </c>
      <c r="L12" s="93">
        <v>1200</v>
      </c>
      <c r="M12" s="131">
        <f>SUM(B12:L12)</f>
        <v>1553694.48</v>
      </c>
    </row>
    <row r="13" ht="13.8" spans="1:13">
      <c r="A13" s="94" t="s">
        <v>13</v>
      </c>
      <c r="B13" s="95">
        <v>103619.37</v>
      </c>
      <c r="C13" s="96">
        <v>25064.46</v>
      </c>
      <c r="D13" s="95"/>
      <c r="E13" s="96"/>
      <c r="F13" s="96"/>
      <c r="G13" s="97"/>
      <c r="H13" s="97"/>
      <c r="I13" s="97"/>
      <c r="J13" s="97"/>
      <c r="K13" s="97"/>
      <c r="L13" s="97"/>
      <c r="M13" s="132">
        <f>SUM(B13:L13)</f>
        <v>128683.83</v>
      </c>
    </row>
    <row r="14" ht="13.8" spans="1:15">
      <c r="A14" s="94" t="s">
        <v>14</v>
      </c>
      <c r="B14" s="95"/>
      <c r="C14" s="95"/>
      <c r="D14" s="95"/>
      <c r="E14" s="96"/>
      <c r="F14" s="98"/>
      <c r="G14" s="97"/>
      <c r="H14" s="97"/>
      <c r="I14" s="97"/>
      <c r="J14" s="97"/>
      <c r="K14" s="97">
        <v>1543.76</v>
      </c>
      <c r="L14" s="97"/>
      <c r="M14" s="132">
        <f t="shared" ref="M13:M20" si="0">SUM(B14:L14)</f>
        <v>1543.76</v>
      </c>
      <c r="O14" s="59"/>
    </row>
    <row r="15" ht="14.55" spans="1:13">
      <c r="A15" s="99" t="s">
        <v>15</v>
      </c>
      <c r="B15" s="95"/>
      <c r="C15" s="95"/>
      <c r="D15" s="95"/>
      <c r="E15" s="96"/>
      <c r="F15" s="98">
        <v>374</v>
      </c>
      <c r="G15" s="97"/>
      <c r="H15" s="97"/>
      <c r="I15" s="97"/>
      <c r="J15" s="97"/>
      <c r="K15" s="97"/>
      <c r="L15" s="97"/>
      <c r="M15" s="132">
        <f t="shared" si="0"/>
        <v>374</v>
      </c>
    </row>
    <row r="16" ht="13.8" spans="1:13">
      <c r="A16" s="100" t="s">
        <v>16</v>
      </c>
      <c r="B16" s="101"/>
      <c r="C16" s="102"/>
      <c r="D16" s="101"/>
      <c r="E16" s="102"/>
      <c r="F16" s="103">
        <v>0</v>
      </c>
      <c r="G16" s="102"/>
      <c r="H16" s="102"/>
      <c r="I16" s="102"/>
      <c r="J16" s="102"/>
      <c r="K16" s="102"/>
      <c r="L16" s="102"/>
      <c r="M16" s="133">
        <f t="shared" si="0"/>
        <v>0</v>
      </c>
    </row>
    <row r="17" ht="13.8" spans="1:13">
      <c r="A17" s="104" t="s">
        <v>17</v>
      </c>
      <c r="B17" s="105"/>
      <c r="C17" s="97"/>
      <c r="D17" s="105"/>
      <c r="E17" s="97"/>
      <c r="F17" s="106"/>
      <c r="G17" s="97">
        <v>600</v>
      </c>
      <c r="H17" s="97"/>
      <c r="I17" s="97" t="s">
        <v>18</v>
      </c>
      <c r="J17" s="97"/>
      <c r="K17" s="97"/>
      <c r="L17" s="97"/>
      <c r="M17" s="133">
        <f t="shared" si="0"/>
        <v>600</v>
      </c>
    </row>
    <row r="18" ht="13.8" spans="1:13">
      <c r="A18" s="104" t="s">
        <v>19</v>
      </c>
      <c r="B18" s="105"/>
      <c r="C18" s="97"/>
      <c r="D18" s="105"/>
      <c r="E18" s="97"/>
      <c r="F18" s="106">
        <v>495.2</v>
      </c>
      <c r="G18" s="97">
        <v>0</v>
      </c>
      <c r="H18" s="97"/>
      <c r="I18" s="97"/>
      <c r="J18" s="97"/>
      <c r="K18" s="97"/>
      <c r="L18" s="97">
        <v>0</v>
      </c>
      <c r="M18" s="133">
        <f t="shared" si="0"/>
        <v>495.2</v>
      </c>
    </row>
    <row r="19" ht="13.8" spans="1:13">
      <c r="A19" s="104" t="s">
        <v>20</v>
      </c>
      <c r="B19" s="105"/>
      <c r="C19" s="97"/>
      <c r="D19" s="105">
        <v>0</v>
      </c>
      <c r="E19" s="97"/>
      <c r="F19" s="106"/>
      <c r="G19" s="97"/>
      <c r="H19" s="97"/>
      <c r="I19" s="97"/>
      <c r="J19" s="97"/>
      <c r="K19" s="97"/>
      <c r="L19" s="97"/>
      <c r="M19" s="133">
        <f>D19</f>
        <v>0</v>
      </c>
    </row>
    <row r="20" ht="13.8" spans="1:13">
      <c r="A20" s="104" t="s">
        <v>21</v>
      </c>
      <c r="B20" s="105"/>
      <c r="C20" s="97"/>
      <c r="D20" s="105"/>
      <c r="E20" s="97"/>
      <c r="F20" s="106">
        <v>1186.9</v>
      </c>
      <c r="G20" s="97"/>
      <c r="H20" s="97"/>
      <c r="I20" s="97"/>
      <c r="J20" s="97"/>
      <c r="K20" s="97"/>
      <c r="L20" s="97"/>
      <c r="M20" s="133">
        <f>F20</f>
        <v>1186.9</v>
      </c>
    </row>
    <row r="21" ht="13.8" spans="1:13">
      <c r="A21" s="104" t="s">
        <v>22</v>
      </c>
      <c r="B21" s="105"/>
      <c r="C21" s="97"/>
      <c r="D21" s="105"/>
      <c r="E21" s="97"/>
      <c r="F21" s="106">
        <v>0</v>
      </c>
      <c r="G21" s="97">
        <v>752.4</v>
      </c>
      <c r="H21" s="97"/>
      <c r="I21" s="97"/>
      <c r="J21" s="97">
        <v>0</v>
      </c>
      <c r="K21" s="97"/>
      <c r="L21" s="97"/>
      <c r="M21" s="133">
        <f>SUM(B21:L21)</f>
        <v>752.4</v>
      </c>
    </row>
    <row r="22" ht="13.95" spans="1:13">
      <c r="A22" s="107"/>
      <c r="B22" s="108"/>
      <c r="C22" s="108"/>
      <c r="D22" s="108"/>
      <c r="E22" s="108"/>
      <c r="F22" s="109"/>
      <c r="G22" s="108"/>
      <c r="H22" s="108"/>
      <c r="I22" s="108"/>
      <c r="J22" s="108"/>
      <c r="K22" s="108"/>
      <c r="L22" s="108"/>
      <c r="M22" s="134"/>
    </row>
    <row r="23" ht="13.95" spans="1:13">
      <c r="A23" s="107"/>
      <c r="B23" s="108"/>
      <c r="C23" s="108"/>
      <c r="D23" s="108"/>
      <c r="E23" s="108"/>
      <c r="F23" s="109"/>
      <c r="G23" s="108"/>
      <c r="H23" s="108"/>
      <c r="I23" s="108"/>
      <c r="J23" s="108"/>
      <c r="K23" s="108"/>
      <c r="L23" s="108"/>
      <c r="M23" s="134"/>
    </row>
    <row r="24" ht="13.95" spans="1:13">
      <c r="A24" s="110" t="s">
        <v>23</v>
      </c>
      <c r="B24" s="111">
        <f>SUM(B13:B15)</f>
        <v>103619.37</v>
      </c>
      <c r="C24" s="111">
        <f>SUM(C13:C15)</f>
        <v>25064.46</v>
      </c>
      <c r="D24" s="111">
        <f>D21+D18+D17+D16+D15+D14+D19</f>
        <v>0</v>
      </c>
      <c r="E24" s="111">
        <f>SUM(E13:E15)</f>
        <v>0</v>
      </c>
      <c r="F24" s="112">
        <f>F15+F20+F16+F18</f>
        <v>2056.1</v>
      </c>
      <c r="G24" s="111">
        <f>G17+G18+G21</f>
        <v>1352.4</v>
      </c>
      <c r="H24" s="111">
        <f>SUM(H13:H15)</f>
        <v>0</v>
      </c>
      <c r="I24" s="111">
        <f>SUM(I13:I15)</f>
        <v>0</v>
      </c>
      <c r="J24" s="111">
        <f>SUM(J13:J21)</f>
        <v>0</v>
      </c>
      <c r="K24" s="111">
        <f>SUM(K13:K21)</f>
        <v>1543.76</v>
      </c>
      <c r="L24" s="111">
        <f>SUM(L13:L21)</f>
        <v>0</v>
      </c>
      <c r="M24" s="111">
        <f>SUM(M13:M21)</f>
        <v>133636.09</v>
      </c>
    </row>
    <row r="25" ht="13.95" spans="1:13">
      <c r="A25" s="113"/>
      <c r="B25" s="114"/>
      <c r="C25" s="115"/>
      <c r="D25" s="114"/>
      <c r="E25" s="115"/>
      <c r="F25" s="116"/>
      <c r="G25" s="115" t="s">
        <v>24</v>
      </c>
      <c r="H25" s="115"/>
      <c r="I25" s="115"/>
      <c r="J25" s="115"/>
      <c r="K25" s="115"/>
      <c r="L25" s="114"/>
      <c r="M25" s="114"/>
    </row>
    <row r="26" ht="13.95" spans="1:14">
      <c r="A26" s="117" t="s">
        <v>25</v>
      </c>
      <c r="B26" s="118">
        <f>B12+B24</f>
        <v>1125296.57</v>
      </c>
      <c r="C26" s="118">
        <f>C12+C24</f>
        <v>275668.48</v>
      </c>
      <c r="D26" s="118">
        <f>D12+D24</f>
        <v>33000</v>
      </c>
      <c r="E26" s="118">
        <f t="shared" ref="E26:M26" si="1">E12+E24</f>
        <v>1000</v>
      </c>
      <c r="F26" s="118">
        <f t="shared" si="1"/>
        <v>74756.1</v>
      </c>
      <c r="G26" s="118">
        <f t="shared" si="1"/>
        <v>24352.4</v>
      </c>
      <c r="H26" s="118">
        <f t="shared" si="1"/>
        <v>1000</v>
      </c>
      <c r="I26" s="118">
        <f t="shared" si="1"/>
        <v>0</v>
      </c>
      <c r="J26" s="118">
        <f t="shared" si="1"/>
        <v>3700</v>
      </c>
      <c r="K26" s="118">
        <f t="shared" si="1"/>
        <v>147357.02</v>
      </c>
      <c r="L26" s="118">
        <f t="shared" si="1"/>
        <v>1200</v>
      </c>
      <c r="M26" s="135">
        <f t="shared" si="1"/>
        <v>1687330.57</v>
      </c>
      <c r="N26" s="136"/>
    </row>
    <row r="27" spans="1:13">
      <c r="A27" s="113"/>
      <c r="B27" s="114"/>
      <c r="C27" s="115"/>
      <c r="D27" s="114"/>
      <c r="E27" s="115"/>
      <c r="F27" s="115"/>
      <c r="G27" s="115"/>
      <c r="H27" s="115"/>
      <c r="I27" s="115"/>
      <c r="J27" s="115"/>
      <c r="K27" s="115"/>
      <c r="L27" s="115"/>
      <c r="M27" s="114"/>
    </row>
    <row r="28" spans="1:13">
      <c r="A28" s="119"/>
      <c r="B28" s="119"/>
      <c r="C28" s="119"/>
      <c r="D28" s="120"/>
      <c r="E28" s="119"/>
      <c r="F28" s="119"/>
      <c r="G28" s="119"/>
      <c r="H28" s="119"/>
      <c r="I28" s="119"/>
      <c r="J28" s="119"/>
      <c r="K28" s="119"/>
      <c r="L28" s="119"/>
      <c r="M28" s="119"/>
    </row>
    <row r="29" spans="1:13">
      <c r="A29" s="119"/>
      <c r="B29" s="119"/>
      <c r="C29" s="119"/>
      <c r="D29" s="121"/>
      <c r="E29" s="119"/>
      <c r="F29" s="119"/>
      <c r="G29" s="119"/>
      <c r="H29" s="119"/>
      <c r="I29" s="119"/>
      <c r="J29" s="137"/>
      <c r="K29" s="137"/>
      <c r="L29" s="119"/>
      <c r="M29" s="119"/>
    </row>
    <row r="30" s="58" customFormat="1" spans="1:13">
      <c r="A30" s="122" t="s">
        <v>26</v>
      </c>
      <c r="B30" s="122">
        <v>69801.83</v>
      </c>
      <c r="C30" s="122">
        <v>21395.98</v>
      </c>
      <c r="D30" s="122">
        <v>35000</v>
      </c>
      <c r="E30" s="122">
        <v>1000</v>
      </c>
      <c r="F30" s="122">
        <v>72700</v>
      </c>
      <c r="G30" s="122">
        <v>23000</v>
      </c>
      <c r="H30" s="122">
        <v>1000</v>
      </c>
      <c r="I30" s="122">
        <v>0</v>
      </c>
      <c r="J30" s="122">
        <v>3700</v>
      </c>
      <c r="K30" s="122">
        <v>14286.74</v>
      </c>
      <c r="L30" s="122">
        <v>1200</v>
      </c>
      <c r="M30" s="122">
        <f>B30+C30+D30+E30+F30+G30+H30+I30+J30+K30+L30</f>
        <v>243084.55</v>
      </c>
    </row>
    <row r="31" spans="1:13">
      <c r="A31" s="123" t="s">
        <v>27</v>
      </c>
      <c r="B31" s="122">
        <f t="shared" ref="B31:K31" si="2">B30-B26</f>
        <v>-1055494.74</v>
      </c>
      <c r="C31" s="122">
        <f t="shared" si="2"/>
        <v>-254272.5</v>
      </c>
      <c r="D31" s="122">
        <f t="shared" si="2"/>
        <v>2000</v>
      </c>
      <c r="E31" s="122">
        <f t="shared" si="2"/>
        <v>0</v>
      </c>
      <c r="F31" s="122">
        <f t="shared" si="2"/>
        <v>-2056.10000000001</v>
      </c>
      <c r="G31" s="122">
        <f t="shared" si="2"/>
        <v>-1352.4</v>
      </c>
      <c r="H31" s="122">
        <f t="shared" si="2"/>
        <v>0</v>
      </c>
      <c r="I31" s="122">
        <f t="shared" si="2"/>
        <v>0</v>
      </c>
      <c r="J31" s="122">
        <f t="shared" si="2"/>
        <v>0</v>
      </c>
      <c r="K31" s="122">
        <f t="shared" si="2"/>
        <v>-133070.28</v>
      </c>
      <c r="L31" s="122">
        <f t="shared" ref="L31" si="3">L30-L24</f>
        <v>1200</v>
      </c>
      <c r="M31" s="122">
        <f>SUM(B31:L31)</f>
        <v>-1443046.02</v>
      </c>
    </row>
    <row r="32" spans="2:6">
      <c r="B32" s="59"/>
      <c r="F32" s="57"/>
    </row>
    <row r="33" s="57" customFormat="1" spans="1:10">
      <c r="A33" s="57" t="s">
        <v>28</v>
      </c>
      <c r="D33" s="58"/>
      <c r="J33" s="57" t="s">
        <v>29</v>
      </c>
    </row>
    <row r="34" s="57" customFormat="1" spans="4:4">
      <c r="D34" s="58"/>
    </row>
    <row r="35" s="57" customFormat="1" spans="4:4">
      <c r="D35" s="58"/>
    </row>
  </sheetData>
  <mergeCells count="11">
    <mergeCell ref="A1:D1"/>
    <mergeCell ref="L1:M1"/>
    <mergeCell ref="A2:D2"/>
    <mergeCell ref="L3:M3"/>
    <mergeCell ref="B5:C5"/>
    <mergeCell ref="F5:K5"/>
    <mergeCell ref="F6:M6"/>
    <mergeCell ref="A7:D7"/>
    <mergeCell ref="B9:L9"/>
    <mergeCell ref="A9:A10"/>
    <mergeCell ref="M9:M10"/>
  </mergeCells>
  <pageMargins left="0.75" right="0.75" top="1" bottom="1" header="0.5" footer="0.5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1" sqref="A1:D1"/>
    </sheetView>
  </sheetViews>
  <sheetFormatPr defaultColWidth="9" defaultRowHeight="13.2"/>
  <cols>
    <col min="1" max="1" width="13.1111111111111" customWidth="1"/>
    <col min="13" max="13" width="16.4444444444444" customWidth="1"/>
  </cols>
  <sheetData>
    <row r="1" ht="13.8" spans="1:13">
      <c r="A1" s="1"/>
      <c r="B1" s="1"/>
      <c r="C1" s="1"/>
      <c r="D1" s="1"/>
      <c r="E1" s="2"/>
      <c r="F1" s="2"/>
      <c r="G1" s="2"/>
      <c r="H1" s="3"/>
      <c r="I1" s="2"/>
      <c r="J1" s="47"/>
      <c r="K1" s="47"/>
      <c r="L1" s="48"/>
      <c r="M1" s="48"/>
    </row>
    <row r="2" spans="1:13">
      <c r="A2" s="4"/>
      <c r="B2" s="4"/>
      <c r="C2" s="4"/>
      <c r="D2" s="4"/>
      <c r="E2" s="5"/>
      <c r="F2" s="5"/>
      <c r="G2" s="5"/>
      <c r="H2" s="6"/>
      <c r="I2" s="5"/>
      <c r="J2" s="26"/>
      <c r="K2" s="26"/>
      <c r="L2" s="49"/>
      <c r="M2" s="49"/>
    </row>
    <row r="3" spans="1:13">
      <c r="A3" s="6"/>
      <c r="B3" s="5"/>
      <c r="C3" s="5"/>
      <c r="D3" s="7"/>
      <c r="E3" s="5"/>
      <c r="F3" s="5"/>
      <c r="G3" s="5"/>
      <c r="H3" s="6"/>
      <c r="I3" s="49"/>
      <c r="J3" s="26"/>
      <c r="K3" s="26"/>
      <c r="L3" s="50"/>
      <c r="M3" s="50"/>
    </row>
    <row r="4" ht="15.6" spans="1:13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51"/>
      <c r="M4" s="26"/>
    </row>
    <row r="5" ht="15.6" spans="1:13">
      <c r="A5" s="11"/>
      <c r="B5" s="12"/>
      <c r="C5" s="12"/>
      <c r="D5" s="13"/>
      <c r="E5" s="14"/>
      <c r="F5" s="15"/>
      <c r="G5" s="15"/>
      <c r="H5" s="15"/>
      <c r="I5" s="15"/>
      <c r="J5" s="15"/>
      <c r="K5" s="15"/>
      <c r="L5" s="52"/>
      <c r="M5" s="47"/>
    </row>
    <row r="6" ht="15.6" spans="1:13">
      <c r="A6" s="16"/>
      <c r="B6" s="17"/>
      <c r="C6" s="18"/>
      <c r="D6" s="19"/>
      <c r="E6" s="20"/>
      <c r="F6" s="21"/>
      <c r="G6" s="22"/>
      <c r="H6" s="22"/>
      <c r="I6" s="22"/>
      <c r="J6" s="22"/>
      <c r="K6" s="22"/>
      <c r="L6" s="22"/>
      <c r="M6" s="22"/>
    </row>
    <row r="7" ht="15.6" spans="1:13">
      <c r="A7" s="23"/>
      <c r="B7" s="23"/>
      <c r="C7" s="23"/>
      <c r="D7" s="23"/>
      <c r="E7" s="9"/>
      <c r="F7" s="9"/>
      <c r="G7" s="9"/>
      <c r="H7" s="9"/>
      <c r="I7" s="9"/>
      <c r="J7" s="9"/>
      <c r="K7" s="9"/>
      <c r="L7" s="53"/>
      <c r="M7" s="54"/>
    </row>
    <row r="8" spans="1:13">
      <c r="A8" s="24"/>
      <c r="B8" s="24"/>
      <c r="C8" s="24"/>
      <c r="D8" s="25"/>
      <c r="E8" s="26"/>
      <c r="F8" s="26"/>
      <c r="G8" s="26"/>
      <c r="H8" s="27"/>
      <c r="I8" s="27"/>
      <c r="J8" s="27"/>
      <c r="K8" s="27"/>
      <c r="L8" s="53"/>
      <c r="M8" s="54"/>
    </row>
    <row r="9" spans="1:1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55"/>
    </row>
    <row r="10" spans="1:13">
      <c r="A10" s="28"/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55"/>
    </row>
    <row r="11" spans="1:13">
      <c r="A11" s="32"/>
      <c r="B11" s="32"/>
      <c r="C11" s="32"/>
      <c r="D11" s="33"/>
      <c r="E11" s="32"/>
      <c r="F11" s="32"/>
      <c r="G11" s="32"/>
      <c r="H11" s="32"/>
      <c r="I11" s="32"/>
      <c r="J11" s="32"/>
      <c r="K11" s="32"/>
      <c r="L11" s="32"/>
      <c r="M11" s="32"/>
    </row>
    <row r="12" spans="1:13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ht="13.8" spans="1:13">
      <c r="A13" s="36"/>
      <c r="B13" s="37"/>
      <c r="C13" s="38"/>
      <c r="D13" s="37"/>
      <c r="E13" s="38"/>
      <c r="F13" s="38"/>
      <c r="G13" s="38"/>
      <c r="H13" s="38"/>
      <c r="I13" s="38"/>
      <c r="J13" s="38"/>
      <c r="K13" s="38"/>
      <c r="L13" s="38"/>
      <c r="M13" s="56"/>
    </row>
    <row r="14" ht="13.8" spans="1:13">
      <c r="A14" s="36"/>
      <c r="B14" s="37"/>
      <c r="C14" s="37"/>
      <c r="D14" s="37"/>
      <c r="E14" s="38"/>
      <c r="F14" s="38"/>
      <c r="G14" s="38"/>
      <c r="H14" s="38"/>
      <c r="I14" s="38"/>
      <c r="J14" s="38"/>
      <c r="K14" s="38"/>
      <c r="L14" s="38"/>
      <c r="M14" s="56"/>
    </row>
    <row r="15" ht="13.8" spans="1:13">
      <c r="A15" s="36"/>
      <c r="B15" s="37"/>
      <c r="C15" s="37"/>
      <c r="D15" s="37"/>
      <c r="E15" s="38"/>
      <c r="F15" s="38"/>
      <c r="G15" s="38"/>
      <c r="H15" s="38"/>
      <c r="I15" s="38"/>
      <c r="J15" s="38"/>
      <c r="K15" s="38"/>
      <c r="L15" s="38"/>
      <c r="M15" s="56"/>
    </row>
    <row r="16" ht="13.8" spans="1:13">
      <c r="A16" s="39"/>
      <c r="B16" s="37"/>
      <c r="C16" s="38"/>
      <c r="D16" s="37"/>
      <c r="E16" s="38"/>
      <c r="F16" s="38"/>
      <c r="G16" s="38"/>
      <c r="H16" s="38"/>
      <c r="I16" s="38"/>
      <c r="J16" s="38"/>
      <c r="K16" s="38"/>
      <c r="L16" s="38"/>
      <c r="M16" s="56"/>
    </row>
    <row r="17" ht="13.8" spans="1:13">
      <c r="A17" s="39"/>
      <c r="B17" s="37"/>
      <c r="C17" s="38"/>
      <c r="D17" s="37"/>
      <c r="E17" s="38"/>
      <c r="F17" s="38"/>
      <c r="G17" s="38"/>
      <c r="H17" s="38"/>
      <c r="I17" s="38"/>
      <c r="J17" s="38"/>
      <c r="K17" s="38"/>
      <c r="L17" s="38"/>
      <c r="M17" s="56"/>
    </row>
    <row r="18" ht="13.8" spans="1:13">
      <c r="A18" s="39"/>
      <c r="B18" s="37"/>
      <c r="C18" s="38"/>
      <c r="D18" s="37"/>
      <c r="E18" s="38"/>
      <c r="F18" s="38"/>
      <c r="G18" s="38"/>
      <c r="H18" s="38"/>
      <c r="I18" s="38"/>
      <c r="J18" s="38"/>
      <c r="K18" s="38"/>
      <c r="L18" s="38"/>
      <c r="M18" s="56"/>
    </row>
    <row r="19" ht="13.8" spans="1:13">
      <c r="A19" s="39"/>
      <c r="B19" s="37"/>
      <c r="C19" s="38"/>
      <c r="D19" s="37"/>
      <c r="E19" s="38"/>
      <c r="F19" s="38"/>
      <c r="G19" s="38"/>
      <c r="H19" s="38"/>
      <c r="I19" s="38"/>
      <c r="J19" s="38"/>
      <c r="K19" s="38"/>
      <c r="L19" s="38"/>
      <c r="M19" s="56"/>
    </row>
    <row r="20" ht="13.8" spans="1:13">
      <c r="A20" s="39"/>
      <c r="B20" s="37"/>
      <c r="C20" s="38"/>
      <c r="D20" s="37"/>
      <c r="E20" s="38"/>
      <c r="F20" s="38"/>
      <c r="G20" s="38"/>
      <c r="H20" s="38"/>
      <c r="I20" s="38"/>
      <c r="J20" s="38"/>
      <c r="K20" s="38"/>
      <c r="L20" s="38"/>
      <c r="M20" s="56"/>
    </row>
    <row r="21" spans="1:13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>
      <c r="A22" s="42"/>
      <c r="B22" s="43"/>
      <c r="C22" s="44"/>
      <c r="D22" s="43"/>
      <c r="E22" s="44"/>
      <c r="F22" s="44"/>
      <c r="G22" s="44"/>
      <c r="H22" s="44"/>
      <c r="I22" s="44"/>
      <c r="J22" s="44"/>
      <c r="K22" s="44"/>
      <c r="L22" s="43"/>
      <c r="M22" s="43"/>
    </row>
    <row r="23" spans="1:13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</sheetData>
  <mergeCells count="11">
    <mergeCell ref="A1:D1"/>
    <mergeCell ref="L1:M1"/>
    <mergeCell ref="A2:D2"/>
    <mergeCell ref="L3:M3"/>
    <mergeCell ref="B5:C5"/>
    <mergeCell ref="F5:K5"/>
    <mergeCell ref="F6:M6"/>
    <mergeCell ref="A7:D7"/>
    <mergeCell ref="B9:L9"/>
    <mergeCell ref="A9:A10"/>
    <mergeCell ref="M9:M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Січень 2025р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2020-02-03T06:52:00Z</dcterms:created>
  <cp:lastPrinted>2024-05-30T15:51:00Z</cp:lastPrinted>
  <dcterms:modified xsi:type="dcterms:W3CDTF">2025-10-28T13:54:43Z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08B61BD52EEF4651A04A7C9FFB7818DB_12</vt:lpwstr>
  </property>
  <property fmtid="{D5CDD505-2E9C-101B-9397-08002B2CF9AE}" pid="3" name="KSOProductBuildVer">
    <vt:lpwstr>1049-12.2.0.23131</vt:lpwstr>
  </property>
</Properties>
</file>