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заробітна плата" sheetId="1" r:id="rId1"/>
    <sheet name="товари, роботи, послуги" sheetId="2" r:id="rId2"/>
    <sheet name="відрядження" sheetId="3" r:id="rId3"/>
    <sheet name="Батьківська плата" sheetId="4" r:id="rId4"/>
  </sheets>
  <calcPr calcId="145621"/>
</workbook>
</file>

<file path=xl/calcChain.xml><?xml version="1.0" encoding="utf-8"?>
<calcChain xmlns="http://schemas.openxmlformats.org/spreadsheetml/2006/main">
  <c r="I6" i="4" l="1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5" i="4"/>
  <c r="F29" i="1" l="1"/>
  <c r="F28" i="1"/>
  <c r="F26" i="1"/>
  <c r="F25" i="1"/>
  <c r="F14" i="1"/>
  <c r="F13" i="1"/>
  <c r="F11" i="1"/>
  <c r="F10" i="1"/>
  <c r="G7" i="4" l="1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9" i="4"/>
  <c r="G30" i="4"/>
  <c r="G31" i="4"/>
  <c r="G32" i="4"/>
  <c r="G6" i="4"/>
  <c r="I33" i="4" l="1"/>
</calcChain>
</file>

<file path=xl/sharedStrings.xml><?xml version="1.0" encoding="utf-8"?>
<sst xmlns="http://schemas.openxmlformats.org/spreadsheetml/2006/main" count="329" uniqueCount="144">
  <si>
    <t xml:space="preserve"> Заробітна плата педагогічному персоналу</t>
  </si>
  <si>
    <t>№ п/п</t>
  </si>
  <si>
    <t>КФК</t>
  </si>
  <si>
    <t>Назва КФК</t>
  </si>
  <si>
    <t>Сума, грн.</t>
  </si>
  <si>
    <t>Примітка</t>
  </si>
  <si>
    <t>заробітна плата</t>
  </si>
  <si>
    <t>нарахування на з/п 22%</t>
  </si>
  <si>
    <t xml:space="preserve"> Заробітна плата технічному персоналу</t>
  </si>
  <si>
    <t>Предмет договору</t>
  </si>
  <si>
    <t>Виконавець</t>
  </si>
  <si>
    <t>Вартість договору</t>
  </si>
  <si>
    <t>Ціна за одиницю</t>
  </si>
  <si>
    <t>Процедура закупівлі</t>
  </si>
  <si>
    <t>Кількість</t>
  </si>
  <si>
    <t>Обсяг платежів</t>
  </si>
  <si>
    <t>Строк дії договору</t>
  </si>
  <si>
    <t>без процедури закупівлі</t>
  </si>
  <si>
    <t>2230 "Харчування дітей пільгової категорії"</t>
  </si>
  <si>
    <t>Хліб та хлібобулочні вироби</t>
  </si>
  <si>
    <t>31538798, ДП Тячівське РОРТП, м.Тячів, вул.Лазівська, 2</t>
  </si>
  <si>
    <t>Рис</t>
  </si>
  <si>
    <t>Капуста</t>
  </si>
  <si>
    <t>Яйця</t>
  </si>
  <si>
    <t>Чай</t>
  </si>
  <si>
    <t>Сіль</t>
  </si>
  <si>
    <t>Томатна паста</t>
  </si>
  <si>
    <t>Макарони</t>
  </si>
  <si>
    <t>Буряк</t>
  </si>
  <si>
    <t>Цибуля</t>
  </si>
  <si>
    <t>Сир твердий</t>
  </si>
  <si>
    <t>Цукор</t>
  </si>
  <si>
    <t>Молоко згущене</t>
  </si>
  <si>
    <t>Масло вершкове</t>
  </si>
  <si>
    <t>Олія соняшникова</t>
  </si>
  <si>
    <t>Сметана</t>
  </si>
  <si>
    <t>Какао</t>
  </si>
  <si>
    <t>Борошно</t>
  </si>
  <si>
    <t>Ковбаса</t>
  </si>
  <si>
    <t>Крупа манна</t>
  </si>
  <si>
    <t>Крупа гречана</t>
  </si>
  <si>
    <t>Крупа горох</t>
  </si>
  <si>
    <t>Картопля</t>
  </si>
  <si>
    <t>Яловичина</t>
  </si>
  <si>
    <t>2240 "Оплата робіт та послуг"</t>
  </si>
  <si>
    <t>2575609754, ПП Галай М.М., м.Тячів, вул. Голлоші</t>
  </si>
  <si>
    <t>Відрядження педагогічних працівників</t>
  </si>
  <si>
    <t>ПІП вчителя</t>
  </si>
  <si>
    <t>Період проходження курсів</t>
  </si>
  <si>
    <t>Морква</t>
  </si>
  <si>
    <t>31538798, ДП Тячівське РОРТП, м.Тячів, вул.Лазівська, 3</t>
  </si>
  <si>
    <t>2273 "Електроенергія"</t>
  </si>
  <si>
    <t>Електроенергія</t>
  </si>
  <si>
    <t>2846610434, ПП Мелега Й.Й.</t>
  </si>
  <si>
    <t>2230 "Харчування дітей за кошти батьків"</t>
  </si>
  <si>
    <t>2846610434, ФОП Мелега Йосип Йосипович, смт. Солотвино</t>
  </si>
  <si>
    <t>Пряники</t>
  </si>
  <si>
    <t>Риба морожена</t>
  </si>
  <si>
    <t>спеції</t>
  </si>
  <si>
    <t>січень 2020 року</t>
  </si>
  <si>
    <t xml:space="preserve">лютий 2020 року </t>
  </si>
  <si>
    <t xml:space="preserve">березень 2020 року </t>
  </si>
  <si>
    <t>2210, 3110 "Закупівля товарів"</t>
  </si>
  <si>
    <t xml:space="preserve"> </t>
  </si>
  <si>
    <t>2275 "Паливо, вугілля, дрова"</t>
  </si>
  <si>
    <t>30.01.2020-31.12.2020</t>
  </si>
  <si>
    <t>30.03.2020-31.12.2020</t>
  </si>
  <si>
    <t>05.02.2020 по 30.05.2020 р.</t>
  </si>
  <si>
    <t>стіл письмовий</t>
  </si>
  <si>
    <t>ФОП Немеш М.В.</t>
  </si>
  <si>
    <t>дизпаливо</t>
  </si>
  <si>
    <t>ТОВ Енергоресурстранс</t>
  </si>
  <si>
    <t>шафа письмова</t>
  </si>
  <si>
    <t>ФОП Рошко А.І.</t>
  </si>
  <si>
    <t>шкільна дошка</t>
  </si>
  <si>
    <t>ФОП Кус Г.П.</t>
  </si>
  <si>
    <t>стільці шкільні</t>
  </si>
  <si>
    <t>ФОП Монько В.М.</t>
  </si>
  <si>
    <t>комплект меблів для їдальні</t>
  </si>
  <si>
    <t>стілець регульований</t>
  </si>
  <si>
    <t>Тзов Династія</t>
  </si>
  <si>
    <t>запчастини</t>
  </si>
  <si>
    <t>ПП Терновська О.В.</t>
  </si>
  <si>
    <t>лічильники</t>
  </si>
  <si>
    <t>стіл комп'ютерний</t>
  </si>
  <si>
    <t>стіл комп.для учнів</t>
  </si>
  <si>
    <t>стіл комп.для вчителя</t>
  </si>
  <si>
    <t>крупа перлова</t>
  </si>
  <si>
    <t>Тячів РЗВО</t>
  </si>
  <si>
    <t>какао</t>
  </si>
  <si>
    <t>капуста</t>
  </si>
  <si>
    <t>морква</t>
  </si>
  <si>
    <t>цибуля</t>
  </si>
  <si>
    <t>чай</t>
  </si>
  <si>
    <t>цукор</t>
  </si>
  <si>
    <t>макарони</t>
  </si>
  <si>
    <t>рис</t>
  </si>
  <si>
    <t>Тячів  РЗВО</t>
  </si>
  <si>
    <t>масло</t>
  </si>
  <si>
    <t>крупа гречана</t>
  </si>
  <si>
    <t>риба хек</t>
  </si>
  <si>
    <t>Тячів РЗВо</t>
  </si>
  <si>
    <t>молоко згущене</t>
  </si>
  <si>
    <t>31,12,2020</t>
  </si>
  <si>
    <t>ковбаса</t>
  </si>
  <si>
    <t>картопля</t>
  </si>
  <si>
    <t>борошно</t>
  </si>
  <si>
    <t>крупа кукурудзяна</t>
  </si>
  <si>
    <t xml:space="preserve">Тячів РЗВО </t>
  </si>
  <si>
    <t>яйця</t>
  </si>
  <si>
    <t>сир</t>
  </si>
  <si>
    <t>м'ясо</t>
  </si>
  <si>
    <t>ФОП Футько І.І.</t>
  </si>
  <si>
    <t>послуги банку</t>
  </si>
  <si>
    <t>Тячів ошадбанк</t>
  </si>
  <si>
    <t>сертифікат ключа ЕЦП</t>
  </si>
  <si>
    <t>ФОП Нікуліна О.В.</t>
  </si>
  <si>
    <t>установка програм звітності</t>
  </si>
  <si>
    <t>ФОП Ровт Х.В.</t>
  </si>
  <si>
    <t>оплата за доступ до інтернету</t>
  </si>
  <si>
    <t>Тзов Інфобайтсервіс</t>
  </si>
  <si>
    <t>прогр.забезпечення Бухексперт</t>
  </si>
  <si>
    <t>ПП Гутич Т.М.</t>
  </si>
  <si>
    <t>заправка картриджу</t>
  </si>
  <si>
    <t>ТОВ Ініціатива</t>
  </si>
  <si>
    <t>тех.перевірка лічильника</t>
  </si>
  <si>
    <t>Прат Закобленерго</t>
  </si>
  <si>
    <t>заміри опору контурів</t>
  </si>
  <si>
    <t>Тзов Комета</t>
  </si>
  <si>
    <t>техконтроль ДТЗ</t>
  </si>
  <si>
    <t>ПП Хуст-Техно</t>
  </si>
  <si>
    <t>страхування шк.автобуса</t>
  </si>
  <si>
    <t>Прат УПСК</t>
  </si>
  <si>
    <t>ТОВ Закенергозбут</t>
  </si>
  <si>
    <t>брикети паливні</t>
  </si>
  <si>
    <t>ФОП Стойка Мар'яна М.</t>
  </si>
  <si>
    <t>3110"Придбання обладнання і предметів довгострокового користування</t>
  </si>
  <si>
    <t>модульна стінка</t>
  </si>
  <si>
    <t>шкільні меблі</t>
  </si>
  <si>
    <t>ТОВ Фабрика меблів Династія</t>
  </si>
  <si>
    <t>13.03.2020-31.12.2020</t>
  </si>
  <si>
    <t xml:space="preserve">2110-заробітна плата </t>
  </si>
  <si>
    <t>2120-нарахування на заробітну плату</t>
  </si>
  <si>
    <t>27.01.2020-31.12.2020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</si>
</sst>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4" fontId="1" fillId="0" borderId="4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304800</xdr:rowOff>
    </xdr:to>
    <xdr:sp macro="" textlink="">
      <xdr:nvSpPr>
        <xdr:cNvPr id="2049" name="AutoShape 1" descr="Привітання з днем народження жінці: вірші, листівки, прикольні ..."/>
        <xdr:cNvSpPr>
          <a:spLocks noChangeAspect="1" noChangeArrowheads="1"/>
        </xdr:cNvSpPr>
      </xdr:nvSpPr>
      <xdr:spPr bwMode="auto">
        <a:xfrm>
          <a:off x="590550" y="418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9"/>
  <sheetViews>
    <sheetView workbookViewId="0">
      <selection activeCell="F30" sqref="F30"/>
    </sheetView>
  </sheetViews>
  <sheetFormatPr defaultRowHeight="15" x14ac:dyDescent="0.25"/>
  <cols>
    <col min="1" max="2" width="9.140625" style="1"/>
    <col min="3" max="3" width="5.42578125" style="1" customWidth="1"/>
    <col min="4" max="4" width="9.5703125" style="1" customWidth="1"/>
    <col min="5" max="5" width="23.5703125" style="1" customWidth="1"/>
    <col min="6" max="6" width="11.42578125" style="1" customWidth="1"/>
    <col min="7" max="7" width="13.140625" style="1" customWidth="1"/>
    <col min="8" max="16384" width="9.140625" style="1"/>
  </cols>
  <sheetData>
    <row r="2" spans="2:8" x14ac:dyDescent="0.25">
      <c r="B2" s="20" t="s">
        <v>0</v>
      </c>
      <c r="C2" s="20"/>
      <c r="D2" s="20"/>
      <c r="E2" s="20"/>
      <c r="F2" s="20"/>
      <c r="G2" s="20"/>
      <c r="H2" s="20"/>
    </row>
    <row r="4" spans="2:8" ht="29.25" x14ac:dyDescent="0.25">
      <c r="C4" s="4" t="s">
        <v>1</v>
      </c>
      <c r="D4" s="3" t="s">
        <v>2</v>
      </c>
      <c r="E4" s="3" t="s">
        <v>3</v>
      </c>
      <c r="F4" s="3" t="s">
        <v>4</v>
      </c>
      <c r="G4" s="3" t="s">
        <v>5</v>
      </c>
    </row>
    <row r="5" spans="2:8" x14ac:dyDescent="0.25">
      <c r="C5" s="3">
        <v>1</v>
      </c>
      <c r="D5" s="3">
        <v>2</v>
      </c>
      <c r="E5" s="3">
        <v>3</v>
      </c>
      <c r="F5" s="3">
        <v>4</v>
      </c>
      <c r="G5" s="3">
        <v>5</v>
      </c>
    </row>
    <row r="6" spans="2:8" x14ac:dyDescent="0.25">
      <c r="C6" s="17" t="s">
        <v>59</v>
      </c>
      <c r="D6" s="18"/>
      <c r="E6" s="18"/>
      <c r="F6" s="18"/>
      <c r="G6" s="19"/>
    </row>
    <row r="7" spans="2:8" x14ac:dyDescent="0.25">
      <c r="C7" s="2">
        <v>1</v>
      </c>
      <c r="D7" s="2">
        <v>2111</v>
      </c>
      <c r="E7" s="2" t="s">
        <v>6</v>
      </c>
      <c r="F7" s="2">
        <v>442519.19</v>
      </c>
      <c r="G7" s="2"/>
    </row>
    <row r="8" spans="2:8" x14ac:dyDescent="0.25">
      <c r="C8" s="2">
        <v>2</v>
      </c>
      <c r="D8" s="2">
        <v>2120</v>
      </c>
      <c r="E8" s="2" t="s">
        <v>7</v>
      </c>
      <c r="F8" s="2">
        <v>98610.4</v>
      </c>
      <c r="G8" s="2"/>
    </row>
    <row r="9" spans="2:8" x14ac:dyDescent="0.25">
      <c r="C9" s="17" t="s">
        <v>60</v>
      </c>
      <c r="D9" s="18"/>
      <c r="E9" s="18"/>
      <c r="F9" s="18"/>
      <c r="G9" s="19"/>
    </row>
    <row r="10" spans="2:8" x14ac:dyDescent="0.25">
      <c r="C10" s="2">
        <v>1</v>
      </c>
      <c r="D10" s="2">
        <v>2111</v>
      </c>
      <c r="E10" s="2" t="s">
        <v>6</v>
      </c>
      <c r="F10" s="2">
        <f>205450+279073.32</f>
        <v>484523.32</v>
      </c>
      <c r="G10" s="2"/>
    </row>
    <row r="11" spans="2:8" x14ac:dyDescent="0.25">
      <c r="C11" s="2">
        <v>2</v>
      </c>
      <c r="D11" s="2">
        <v>2120</v>
      </c>
      <c r="E11" s="2" t="s">
        <v>7</v>
      </c>
      <c r="F11" s="2">
        <f>45200+61395.13</f>
        <v>106595.13</v>
      </c>
      <c r="G11" s="2"/>
    </row>
    <row r="12" spans="2:8" x14ac:dyDescent="0.25">
      <c r="C12" s="17" t="s">
        <v>61</v>
      </c>
      <c r="D12" s="18"/>
      <c r="E12" s="18"/>
      <c r="F12" s="18"/>
      <c r="G12" s="19"/>
    </row>
    <row r="13" spans="2:8" x14ac:dyDescent="0.25">
      <c r="C13" s="2">
        <v>1</v>
      </c>
      <c r="D13" s="2">
        <v>2111</v>
      </c>
      <c r="E13" s="2" t="s">
        <v>6</v>
      </c>
      <c r="F13" s="2">
        <f>205450+251014.39</f>
        <v>456464.39</v>
      </c>
      <c r="G13" s="2"/>
    </row>
    <row r="14" spans="2:8" x14ac:dyDescent="0.25">
      <c r="C14" s="2">
        <v>2</v>
      </c>
      <c r="D14" s="2">
        <v>2120</v>
      </c>
      <c r="E14" s="2" t="s">
        <v>7</v>
      </c>
      <c r="F14" s="2">
        <f>73582.55+55222.17</f>
        <v>128804.72</v>
      </c>
      <c r="G14" s="2"/>
    </row>
    <row r="17" spans="2:8" x14ac:dyDescent="0.25">
      <c r="B17" s="20" t="s">
        <v>8</v>
      </c>
      <c r="C17" s="20"/>
      <c r="D17" s="20"/>
      <c r="E17" s="20"/>
      <c r="F17" s="20"/>
      <c r="G17" s="20"/>
      <c r="H17" s="20"/>
    </row>
    <row r="19" spans="2:8" ht="29.25" x14ac:dyDescent="0.25">
      <c r="C19" s="4" t="s">
        <v>1</v>
      </c>
      <c r="D19" s="3" t="s">
        <v>2</v>
      </c>
      <c r="E19" s="3" t="s">
        <v>3</v>
      </c>
      <c r="F19" s="3" t="s">
        <v>4</v>
      </c>
      <c r="G19" s="3" t="s">
        <v>5</v>
      </c>
    </row>
    <row r="20" spans="2:8" x14ac:dyDescent="0.25">
      <c r="C20" s="3">
        <v>1</v>
      </c>
      <c r="D20" s="3">
        <v>2</v>
      </c>
      <c r="E20" s="3">
        <v>3</v>
      </c>
      <c r="F20" s="3">
        <v>4</v>
      </c>
      <c r="G20" s="3">
        <v>5</v>
      </c>
    </row>
    <row r="21" spans="2:8" x14ac:dyDescent="0.25">
      <c r="C21" s="17" t="s">
        <v>59</v>
      </c>
      <c r="D21" s="18"/>
      <c r="E21" s="18"/>
      <c r="F21" s="18"/>
      <c r="G21" s="19"/>
    </row>
    <row r="22" spans="2:8" x14ac:dyDescent="0.25">
      <c r="C22" s="2">
        <v>1</v>
      </c>
      <c r="D22" s="2">
        <v>2111</v>
      </c>
      <c r="E22" s="2" t="s">
        <v>6</v>
      </c>
      <c r="F22" s="2">
        <v>127523.87</v>
      </c>
      <c r="G22" s="2"/>
    </row>
    <row r="23" spans="2:8" x14ac:dyDescent="0.25">
      <c r="C23" s="2">
        <v>2</v>
      </c>
      <c r="D23" s="2">
        <v>2120</v>
      </c>
      <c r="E23" s="2" t="s">
        <v>7</v>
      </c>
      <c r="F23" s="2">
        <v>28055.25</v>
      </c>
      <c r="G23" s="2"/>
    </row>
    <row r="24" spans="2:8" x14ac:dyDescent="0.25">
      <c r="C24" s="17" t="s">
        <v>60</v>
      </c>
      <c r="D24" s="18"/>
      <c r="E24" s="18"/>
      <c r="F24" s="18"/>
      <c r="G24" s="19"/>
    </row>
    <row r="25" spans="2:8" x14ac:dyDescent="0.25">
      <c r="C25" s="2">
        <v>1</v>
      </c>
      <c r="D25" s="2">
        <v>2111</v>
      </c>
      <c r="E25" s="2" t="s">
        <v>6</v>
      </c>
      <c r="F25" s="2">
        <f>55400+76552.48</f>
        <v>131952.47999999998</v>
      </c>
      <c r="G25" s="2"/>
    </row>
    <row r="26" spans="2:8" x14ac:dyDescent="0.25">
      <c r="C26" s="2">
        <v>2</v>
      </c>
      <c r="D26" s="2">
        <v>2120</v>
      </c>
      <c r="E26" s="2" t="s">
        <v>7</v>
      </c>
      <c r="F26" s="2">
        <f>12100+16929.55</f>
        <v>29029.55</v>
      </c>
      <c r="G26" s="2"/>
    </row>
    <row r="27" spans="2:8" x14ac:dyDescent="0.25">
      <c r="C27" s="17" t="s">
        <v>61</v>
      </c>
      <c r="D27" s="18"/>
      <c r="E27" s="18"/>
      <c r="F27" s="18"/>
      <c r="G27" s="19"/>
    </row>
    <row r="28" spans="2:8" x14ac:dyDescent="0.25">
      <c r="C28" s="2">
        <v>1</v>
      </c>
      <c r="D28" s="2">
        <v>2111</v>
      </c>
      <c r="E28" s="2" t="s">
        <v>6</v>
      </c>
      <c r="F28" s="2">
        <f>53400+73635.33</f>
        <v>127035.33</v>
      </c>
      <c r="G28" s="2"/>
    </row>
    <row r="29" spans="2:8" x14ac:dyDescent="0.25">
      <c r="C29" s="2">
        <v>2</v>
      </c>
      <c r="D29" s="2">
        <v>2120</v>
      </c>
      <c r="E29" s="2" t="s">
        <v>7</v>
      </c>
      <c r="F29" s="2">
        <f>12100+16243.77</f>
        <v>28343.77</v>
      </c>
      <c r="G29" s="2"/>
    </row>
  </sheetData>
  <mergeCells count="8">
    <mergeCell ref="C24:G24"/>
    <mergeCell ref="C12:G12"/>
    <mergeCell ref="C27:G27"/>
    <mergeCell ref="B2:H2"/>
    <mergeCell ref="C6:G6"/>
    <mergeCell ref="C9:G9"/>
    <mergeCell ref="B17:H17"/>
    <mergeCell ref="C21:G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1"/>
  <sheetViews>
    <sheetView tabSelected="1" workbookViewId="0">
      <selection activeCell="I5" sqref="I5"/>
    </sheetView>
  </sheetViews>
  <sheetFormatPr defaultRowHeight="15" x14ac:dyDescent="0.25"/>
  <cols>
    <col min="1" max="1" width="3.85546875" style="5" customWidth="1"/>
    <col min="2" max="2" width="5" style="5" customWidth="1"/>
    <col min="3" max="3" width="20.5703125" style="5" customWidth="1"/>
    <col min="4" max="4" width="33.140625" style="5" customWidth="1"/>
    <col min="5" max="6" width="10.28515625" style="5" customWidth="1"/>
    <col min="7" max="7" width="10.85546875" style="5" customWidth="1"/>
    <col min="8" max="8" width="15" style="5" customWidth="1"/>
    <col min="9" max="9" width="10.7109375" style="5" customWidth="1"/>
    <col min="10" max="10" width="13.7109375" style="5" customWidth="1"/>
    <col min="11" max="16384" width="9.140625" style="5"/>
  </cols>
  <sheetData>
    <row r="2" spans="2:10" ht="29.25" x14ac:dyDescent="0.25">
      <c r="B2" s="4" t="s">
        <v>1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14</v>
      </c>
      <c r="H2" s="4" t="s">
        <v>13</v>
      </c>
      <c r="I2" s="4" t="s">
        <v>15</v>
      </c>
      <c r="J2" s="4" t="s">
        <v>16</v>
      </c>
    </row>
    <row r="3" spans="2:10" ht="29.25" x14ac:dyDescent="0.25">
      <c r="B3" s="4">
        <v>1</v>
      </c>
      <c r="C3" s="4"/>
      <c r="D3" s="4" t="s">
        <v>141</v>
      </c>
      <c r="E3" s="4"/>
      <c r="F3" s="4"/>
      <c r="G3" s="4"/>
      <c r="H3" s="4"/>
      <c r="I3" s="4">
        <v>1863113.93</v>
      </c>
      <c r="J3" s="4" t="s">
        <v>143</v>
      </c>
    </row>
    <row r="4" spans="2:10" ht="29.25" x14ac:dyDescent="0.25">
      <c r="B4" s="4">
        <v>2</v>
      </c>
      <c r="C4" s="4"/>
      <c r="D4" s="4" t="s">
        <v>142</v>
      </c>
      <c r="E4" s="4"/>
      <c r="F4" s="4"/>
      <c r="G4" s="4"/>
      <c r="H4" s="4"/>
      <c r="I4" s="4">
        <v>394937.3</v>
      </c>
      <c r="J4" s="4" t="s">
        <v>143</v>
      </c>
    </row>
    <row r="5" spans="2:10" x14ac:dyDescent="0.25">
      <c r="B5" s="4"/>
      <c r="C5" s="4"/>
      <c r="D5" s="4"/>
      <c r="E5" s="4"/>
      <c r="F5" s="4"/>
      <c r="G5" s="4"/>
      <c r="H5" s="4"/>
      <c r="I5" s="4"/>
      <c r="J5" s="4"/>
    </row>
    <row r="6" spans="2:10" x14ac:dyDescent="0.25">
      <c r="B6" s="21" t="s">
        <v>62</v>
      </c>
      <c r="C6" s="24"/>
      <c r="D6" s="24"/>
      <c r="E6" s="24"/>
      <c r="F6" s="24"/>
      <c r="G6" s="24"/>
      <c r="H6" s="24"/>
      <c r="I6" s="24"/>
      <c r="J6" s="25"/>
    </row>
    <row r="7" spans="2:10" ht="30" x14ac:dyDescent="0.25">
      <c r="B7" s="6">
        <v>1</v>
      </c>
      <c r="C7" s="6" t="s">
        <v>70</v>
      </c>
      <c r="D7" s="6" t="s">
        <v>71</v>
      </c>
      <c r="E7" s="6">
        <v>9000</v>
      </c>
      <c r="F7" s="6">
        <v>25.5</v>
      </c>
      <c r="G7" s="6">
        <v>352.94099999999997</v>
      </c>
      <c r="H7" s="6" t="s">
        <v>17</v>
      </c>
      <c r="I7" s="6">
        <v>9000</v>
      </c>
      <c r="J7" s="13">
        <v>44196</v>
      </c>
    </row>
    <row r="8" spans="2:10" ht="30" x14ac:dyDescent="0.25">
      <c r="B8" s="6">
        <v>2</v>
      </c>
      <c r="C8" s="6" t="s">
        <v>72</v>
      </c>
      <c r="D8" s="6" t="s">
        <v>73</v>
      </c>
      <c r="E8" s="6">
        <v>19580</v>
      </c>
      <c r="F8" s="6">
        <v>1780</v>
      </c>
      <c r="G8" s="6">
        <v>11</v>
      </c>
      <c r="H8" s="6" t="s">
        <v>17</v>
      </c>
      <c r="I8" s="6">
        <v>19580</v>
      </c>
      <c r="J8" s="13">
        <v>44196</v>
      </c>
    </row>
    <row r="9" spans="2:10" ht="30" x14ac:dyDescent="0.25">
      <c r="B9" s="6">
        <v>3</v>
      </c>
      <c r="C9" s="6" t="s">
        <v>74</v>
      </c>
      <c r="D9" s="6" t="s">
        <v>75</v>
      </c>
      <c r="E9" s="6">
        <v>22250</v>
      </c>
      <c r="F9" s="6">
        <v>4450</v>
      </c>
      <c r="G9" s="6">
        <v>5</v>
      </c>
      <c r="H9" s="6" t="s">
        <v>17</v>
      </c>
      <c r="I9" s="6">
        <v>22250</v>
      </c>
      <c r="J9" s="13">
        <v>44196</v>
      </c>
    </row>
    <row r="10" spans="2:10" ht="30" x14ac:dyDescent="0.25">
      <c r="B10" s="6">
        <v>4</v>
      </c>
      <c r="C10" s="6" t="s">
        <v>76</v>
      </c>
      <c r="D10" s="6" t="s">
        <v>77</v>
      </c>
      <c r="E10" s="6">
        <v>39680</v>
      </c>
      <c r="F10" s="6">
        <v>1720</v>
      </c>
      <c r="G10" s="6">
        <v>14</v>
      </c>
      <c r="H10" s="6" t="s">
        <v>17</v>
      </c>
      <c r="I10" s="6">
        <v>39680</v>
      </c>
      <c r="J10" s="13">
        <v>44196</v>
      </c>
    </row>
    <row r="11" spans="2:10" ht="30" x14ac:dyDescent="0.25">
      <c r="B11" s="6">
        <v>5</v>
      </c>
      <c r="C11" s="6" t="s">
        <v>78</v>
      </c>
      <c r="D11" s="6" t="s">
        <v>77</v>
      </c>
      <c r="E11" s="6">
        <v>79500</v>
      </c>
      <c r="F11" s="6">
        <v>2650</v>
      </c>
      <c r="G11" s="6">
        <v>30</v>
      </c>
      <c r="H11" s="6" t="s">
        <v>17</v>
      </c>
      <c r="I11" s="6">
        <v>79500</v>
      </c>
      <c r="J11" s="13">
        <v>44196</v>
      </c>
    </row>
    <row r="12" spans="2:10" ht="30" x14ac:dyDescent="0.25">
      <c r="B12" s="6">
        <v>6</v>
      </c>
      <c r="C12" s="6" t="s">
        <v>79</v>
      </c>
      <c r="D12" s="6" t="s">
        <v>80</v>
      </c>
      <c r="E12" s="6">
        <v>146875</v>
      </c>
      <c r="F12" s="6">
        <v>587.5</v>
      </c>
      <c r="G12" s="6">
        <v>250</v>
      </c>
      <c r="H12" s="6" t="s">
        <v>17</v>
      </c>
      <c r="I12" s="6">
        <v>146875</v>
      </c>
      <c r="J12" s="13">
        <v>44196</v>
      </c>
    </row>
    <row r="13" spans="2:10" ht="30" x14ac:dyDescent="0.25">
      <c r="B13" s="6">
        <v>7</v>
      </c>
      <c r="C13" s="6" t="s">
        <v>68</v>
      </c>
      <c r="D13" s="6" t="s">
        <v>80</v>
      </c>
      <c r="E13" s="6">
        <v>146875</v>
      </c>
      <c r="F13" s="6">
        <v>1175</v>
      </c>
      <c r="G13" s="6">
        <v>125</v>
      </c>
      <c r="H13" s="6" t="s">
        <v>17</v>
      </c>
      <c r="I13" s="6">
        <v>146875</v>
      </c>
      <c r="J13" s="13">
        <v>44196</v>
      </c>
    </row>
    <row r="14" spans="2:10" ht="30" x14ac:dyDescent="0.25">
      <c r="B14" s="6">
        <v>8</v>
      </c>
      <c r="C14" s="6" t="s">
        <v>81</v>
      </c>
      <c r="D14" s="6" t="s">
        <v>69</v>
      </c>
      <c r="E14" s="6">
        <v>1455</v>
      </c>
      <c r="F14" s="6">
        <v>161.66</v>
      </c>
      <c r="G14" s="6">
        <v>7</v>
      </c>
      <c r="H14" s="6" t="s">
        <v>17</v>
      </c>
      <c r="I14" s="6">
        <v>1455</v>
      </c>
      <c r="J14" s="13">
        <v>44196</v>
      </c>
    </row>
    <row r="15" spans="2:10" ht="30" x14ac:dyDescent="0.25">
      <c r="B15" s="6">
        <v>9</v>
      </c>
      <c r="C15" s="15" t="s">
        <v>84</v>
      </c>
      <c r="D15" s="6" t="s">
        <v>77</v>
      </c>
      <c r="E15" s="6">
        <v>167320</v>
      </c>
      <c r="F15" s="6">
        <v>3680</v>
      </c>
      <c r="G15" s="6">
        <v>14</v>
      </c>
      <c r="H15" s="6" t="s">
        <v>17</v>
      </c>
      <c r="I15" s="6">
        <v>51520</v>
      </c>
      <c r="J15" s="13">
        <v>44196</v>
      </c>
    </row>
    <row r="16" spans="2:10" ht="30" x14ac:dyDescent="0.25">
      <c r="B16" s="6"/>
      <c r="C16" s="15" t="s">
        <v>85</v>
      </c>
      <c r="D16" s="6" t="s">
        <v>77</v>
      </c>
      <c r="E16" s="6"/>
      <c r="F16" s="6">
        <v>1480</v>
      </c>
      <c r="G16" s="6">
        <v>30</v>
      </c>
      <c r="H16" s="6" t="s">
        <v>17</v>
      </c>
      <c r="I16" s="6">
        <v>44400</v>
      </c>
      <c r="J16" s="13">
        <v>44196</v>
      </c>
    </row>
    <row r="17" spans="2:13" ht="30" x14ac:dyDescent="0.25">
      <c r="B17" s="6"/>
      <c r="C17" s="15" t="s">
        <v>86</v>
      </c>
      <c r="D17" s="6" t="s">
        <v>77</v>
      </c>
      <c r="E17" s="6"/>
      <c r="F17" s="6">
        <v>2380</v>
      </c>
      <c r="G17" s="6">
        <v>30</v>
      </c>
      <c r="H17" s="6" t="s">
        <v>17</v>
      </c>
      <c r="I17" s="6">
        <v>71400</v>
      </c>
      <c r="J17" s="13">
        <v>44196</v>
      </c>
    </row>
    <row r="18" spans="2:13" ht="30" x14ac:dyDescent="0.25">
      <c r="B18" s="6">
        <v>10</v>
      </c>
      <c r="C18" s="14" t="s">
        <v>83</v>
      </c>
      <c r="D18" s="6" t="s">
        <v>82</v>
      </c>
      <c r="E18" s="6">
        <v>3708</v>
      </c>
      <c r="F18" s="6">
        <v>1854</v>
      </c>
      <c r="G18" s="6">
        <v>2</v>
      </c>
      <c r="H18" s="6" t="s">
        <v>17</v>
      </c>
      <c r="I18" s="6">
        <v>3708</v>
      </c>
      <c r="J18" s="13">
        <v>44196</v>
      </c>
    </row>
    <row r="19" spans="2:13" x14ac:dyDescent="0.25">
      <c r="B19" s="21" t="s">
        <v>18</v>
      </c>
      <c r="C19" s="24"/>
      <c r="D19" s="24"/>
      <c r="E19" s="24"/>
      <c r="F19" s="24"/>
      <c r="G19" s="24"/>
      <c r="H19" s="24"/>
      <c r="I19" s="24"/>
      <c r="J19" s="25"/>
    </row>
    <row r="20" spans="2:13" ht="33.75" customHeight="1" x14ac:dyDescent="0.25">
      <c r="B20" s="6">
        <v>11</v>
      </c>
      <c r="C20" s="6" t="s">
        <v>87</v>
      </c>
      <c r="D20" s="6" t="s">
        <v>88</v>
      </c>
      <c r="E20" s="6">
        <v>400</v>
      </c>
      <c r="F20" s="6"/>
      <c r="G20" s="6"/>
      <c r="H20" s="6" t="s">
        <v>17</v>
      </c>
      <c r="I20" s="6">
        <v>41.25</v>
      </c>
      <c r="J20" s="13">
        <v>44196</v>
      </c>
      <c r="M20" s="5" t="s">
        <v>63</v>
      </c>
    </row>
    <row r="21" spans="2:13" ht="33.75" customHeight="1" x14ac:dyDescent="0.25">
      <c r="B21" s="6">
        <v>12</v>
      </c>
      <c r="C21" s="6" t="s">
        <v>89</v>
      </c>
      <c r="D21" s="6" t="s">
        <v>88</v>
      </c>
      <c r="E21" s="6">
        <v>400</v>
      </c>
      <c r="F21" s="6"/>
      <c r="G21" s="6"/>
      <c r="H21" s="6" t="s">
        <v>17</v>
      </c>
      <c r="I21" s="6">
        <v>44</v>
      </c>
      <c r="J21" s="13">
        <v>44196</v>
      </c>
    </row>
    <row r="22" spans="2:13" ht="33" customHeight="1" x14ac:dyDescent="0.25">
      <c r="B22" s="6">
        <v>13</v>
      </c>
      <c r="C22" s="6" t="s">
        <v>90</v>
      </c>
      <c r="D22" s="6" t="s">
        <v>88</v>
      </c>
      <c r="E22" s="6">
        <v>900</v>
      </c>
      <c r="F22" s="6"/>
      <c r="G22" s="6"/>
      <c r="H22" s="6" t="s">
        <v>17</v>
      </c>
      <c r="I22" s="6">
        <v>120</v>
      </c>
      <c r="J22" s="13">
        <v>44196</v>
      </c>
    </row>
    <row r="23" spans="2:13" ht="30" x14ac:dyDescent="0.25">
      <c r="B23" s="6">
        <v>14</v>
      </c>
      <c r="C23" s="6" t="s">
        <v>91</v>
      </c>
      <c r="D23" s="6" t="s">
        <v>88</v>
      </c>
      <c r="E23" s="6">
        <v>800</v>
      </c>
      <c r="F23" s="6"/>
      <c r="G23" s="6"/>
      <c r="H23" s="6" t="s">
        <v>17</v>
      </c>
      <c r="I23" s="6">
        <v>120</v>
      </c>
      <c r="J23" s="13">
        <v>44196</v>
      </c>
    </row>
    <row r="24" spans="2:13" ht="30" x14ac:dyDescent="0.25">
      <c r="B24" s="6">
        <v>15</v>
      </c>
      <c r="C24" s="6" t="s">
        <v>92</v>
      </c>
      <c r="D24" s="6" t="s">
        <v>88</v>
      </c>
      <c r="E24" s="6">
        <v>800</v>
      </c>
      <c r="F24" s="6"/>
      <c r="G24" s="6"/>
      <c r="H24" s="6" t="s">
        <v>17</v>
      </c>
      <c r="I24" s="6">
        <v>120</v>
      </c>
      <c r="J24" s="13">
        <v>44196</v>
      </c>
    </row>
    <row r="25" spans="2:13" ht="30" x14ac:dyDescent="0.25">
      <c r="B25" s="6">
        <v>16</v>
      </c>
      <c r="C25" s="6" t="s">
        <v>93</v>
      </c>
      <c r="D25" s="6" t="s">
        <v>88</v>
      </c>
      <c r="E25" s="6">
        <v>400</v>
      </c>
      <c r="F25" s="6"/>
      <c r="G25" s="6"/>
      <c r="H25" s="6" t="s">
        <v>17</v>
      </c>
      <c r="I25" s="6">
        <v>90</v>
      </c>
      <c r="J25" s="13">
        <v>44196</v>
      </c>
    </row>
    <row r="26" spans="2:13" ht="30" x14ac:dyDescent="0.25">
      <c r="B26" s="6">
        <v>17</v>
      </c>
      <c r="C26" s="6" t="s">
        <v>94</v>
      </c>
      <c r="D26" s="6" t="s">
        <v>88</v>
      </c>
      <c r="E26" s="6">
        <v>900</v>
      </c>
      <c r="F26" s="6"/>
      <c r="G26" s="6"/>
      <c r="H26" s="6" t="s">
        <v>17</v>
      </c>
      <c r="I26" s="6">
        <v>195</v>
      </c>
      <c r="J26" s="13">
        <v>44196</v>
      </c>
    </row>
    <row r="27" spans="2:13" ht="30" x14ac:dyDescent="0.25">
      <c r="B27" s="6">
        <v>18</v>
      </c>
      <c r="C27" s="6" t="s">
        <v>35</v>
      </c>
      <c r="D27" s="6" t="s">
        <v>88</v>
      </c>
      <c r="E27" s="6">
        <v>500</v>
      </c>
      <c r="F27" s="6"/>
      <c r="G27" s="6"/>
      <c r="H27" s="6" t="s">
        <v>17</v>
      </c>
      <c r="I27" s="6">
        <v>204</v>
      </c>
      <c r="J27" s="13">
        <v>44196</v>
      </c>
    </row>
    <row r="28" spans="2:13" ht="30" x14ac:dyDescent="0.25">
      <c r="B28" s="6">
        <v>19</v>
      </c>
      <c r="C28" s="6" t="s">
        <v>95</v>
      </c>
      <c r="D28" s="6" t="s">
        <v>88</v>
      </c>
      <c r="E28" s="6">
        <v>750</v>
      </c>
      <c r="F28" s="6"/>
      <c r="G28" s="6"/>
      <c r="H28" s="6" t="s">
        <v>17</v>
      </c>
      <c r="I28" s="6">
        <v>111</v>
      </c>
      <c r="J28" s="13">
        <v>44196</v>
      </c>
    </row>
    <row r="29" spans="2:13" ht="30" x14ac:dyDescent="0.25">
      <c r="B29" s="6">
        <v>20</v>
      </c>
      <c r="C29" s="6" t="s">
        <v>34</v>
      </c>
      <c r="D29" s="6" t="s">
        <v>88</v>
      </c>
      <c r="E29" s="6">
        <v>1600</v>
      </c>
      <c r="F29" s="6"/>
      <c r="G29" s="6"/>
      <c r="H29" s="6" t="s">
        <v>17</v>
      </c>
      <c r="I29" s="6">
        <v>117</v>
      </c>
      <c r="J29" s="13">
        <v>44196</v>
      </c>
    </row>
    <row r="30" spans="2:13" ht="30" x14ac:dyDescent="0.25">
      <c r="B30" s="6">
        <v>21</v>
      </c>
      <c r="C30" s="6" t="s">
        <v>96</v>
      </c>
      <c r="D30" s="6" t="s">
        <v>97</v>
      </c>
      <c r="E30" s="6">
        <v>800</v>
      </c>
      <c r="F30" s="6"/>
      <c r="G30" s="6"/>
      <c r="H30" s="6" t="s">
        <v>17</v>
      </c>
      <c r="I30" s="6">
        <v>145</v>
      </c>
      <c r="J30" s="13">
        <v>44196</v>
      </c>
    </row>
    <row r="31" spans="2:13" ht="30" x14ac:dyDescent="0.25">
      <c r="B31" s="6">
        <v>22</v>
      </c>
      <c r="C31" s="6" t="s">
        <v>98</v>
      </c>
      <c r="D31" s="6" t="s">
        <v>88</v>
      </c>
      <c r="E31" s="6">
        <v>1800</v>
      </c>
      <c r="F31" s="6"/>
      <c r="G31" s="6"/>
      <c r="H31" s="6" t="s">
        <v>17</v>
      </c>
      <c r="I31" s="6">
        <v>310</v>
      </c>
      <c r="J31" s="13">
        <v>44196</v>
      </c>
    </row>
    <row r="32" spans="2:13" ht="30" x14ac:dyDescent="0.25">
      <c r="B32" s="6">
        <v>23</v>
      </c>
      <c r="C32" s="6" t="s">
        <v>99</v>
      </c>
      <c r="D32" s="6" t="s">
        <v>88</v>
      </c>
      <c r="E32" s="6">
        <v>900</v>
      </c>
      <c r="F32" s="6"/>
      <c r="G32" s="6"/>
      <c r="H32" s="6" t="s">
        <v>17</v>
      </c>
      <c r="I32" s="6">
        <v>160</v>
      </c>
      <c r="J32" s="13">
        <v>44196</v>
      </c>
    </row>
    <row r="33" spans="2:10" ht="30" x14ac:dyDescent="0.25">
      <c r="B33" s="6">
        <v>24</v>
      </c>
      <c r="C33" s="6" t="s">
        <v>100</v>
      </c>
      <c r="D33" s="6" t="s">
        <v>101</v>
      </c>
      <c r="E33" s="6">
        <v>2000</v>
      </c>
      <c r="F33" s="6"/>
      <c r="G33" s="6"/>
      <c r="H33" s="6" t="s">
        <v>17</v>
      </c>
      <c r="I33" s="6">
        <v>324</v>
      </c>
      <c r="J33" s="13">
        <v>44196</v>
      </c>
    </row>
    <row r="34" spans="2:10" ht="30" x14ac:dyDescent="0.25">
      <c r="B34" s="6">
        <v>25</v>
      </c>
      <c r="C34" s="6" t="s">
        <v>102</v>
      </c>
      <c r="D34" s="6" t="s">
        <v>88</v>
      </c>
      <c r="E34" s="6">
        <v>1200</v>
      </c>
      <c r="F34" s="6"/>
      <c r="G34" s="6"/>
      <c r="H34" s="6" t="s">
        <v>17</v>
      </c>
      <c r="I34" s="6">
        <v>162.19999999999999</v>
      </c>
      <c r="J34" s="6" t="s">
        <v>103</v>
      </c>
    </row>
    <row r="35" spans="2:10" ht="30" x14ac:dyDescent="0.25">
      <c r="B35" s="6">
        <v>26</v>
      </c>
      <c r="C35" s="6" t="s">
        <v>104</v>
      </c>
      <c r="D35" s="6" t="s">
        <v>88</v>
      </c>
      <c r="E35" s="6">
        <v>2000</v>
      </c>
      <c r="F35" s="6"/>
      <c r="G35" s="6"/>
      <c r="H35" s="6" t="s">
        <v>17</v>
      </c>
      <c r="I35" s="6">
        <v>212.75</v>
      </c>
      <c r="J35" s="13">
        <v>44196</v>
      </c>
    </row>
    <row r="36" spans="2:10" ht="30" x14ac:dyDescent="0.25">
      <c r="B36" s="6">
        <v>27</v>
      </c>
      <c r="C36" s="6" t="s">
        <v>105</v>
      </c>
      <c r="D36" s="6" t="s">
        <v>88</v>
      </c>
      <c r="E36" s="6">
        <v>1500</v>
      </c>
      <c r="F36" s="6"/>
      <c r="G36" s="6"/>
      <c r="H36" s="6" t="s">
        <v>17</v>
      </c>
      <c r="I36" s="6">
        <v>290</v>
      </c>
      <c r="J36" s="13">
        <v>44196</v>
      </c>
    </row>
    <row r="37" spans="2:10" ht="30" x14ac:dyDescent="0.25">
      <c r="B37" s="6">
        <v>28</v>
      </c>
      <c r="C37" s="6" t="s">
        <v>106</v>
      </c>
      <c r="D37" s="6" t="s">
        <v>88</v>
      </c>
      <c r="E37" s="6">
        <v>150</v>
      </c>
      <c r="F37" s="6"/>
      <c r="G37" s="6"/>
      <c r="H37" s="6" t="s">
        <v>17</v>
      </c>
      <c r="I37" s="6">
        <v>25</v>
      </c>
      <c r="J37" s="13">
        <v>44196</v>
      </c>
    </row>
    <row r="38" spans="2:10" ht="30" x14ac:dyDescent="0.25">
      <c r="B38" s="6">
        <v>29</v>
      </c>
      <c r="C38" s="6" t="s">
        <v>107</v>
      </c>
      <c r="D38" s="6" t="s">
        <v>108</v>
      </c>
      <c r="E38" s="6">
        <v>400</v>
      </c>
      <c r="F38" s="6"/>
      <c r="G38" s="6"/>
      <c r="H38" s="6" t="s">
        <v>17</v>
      </c>
      <c r="I38" s="6">
        <v>42.5</v>
      </c>
      <c r="J38" s="13">
        <v>44196</v>
      </c>
    </row>
    <row r="39" spans="2:10" ht="30" x14ac:dyDescent="0.25">
      <c r="B39" s="6">
        <v>30</v>
      </c>
      <c r="C39" s="6" t="s">
        <v>109</v>
      </c>
      <c r="D39" s="6" t="s">
        <v>88</v>
      </c>
      <c r="E39" s="6">
        <v>500</v>
      </c>
      <c r="F39" s="6"/>
      <c r="G39" s="6"/>
      <c r="H39" s="6" t="s">
        <v>17</v>
      </c>
      <c r="I39" s="6">
        <v>87</v>
      </c>
      <c r="J39" s="13">
        <v>44196</v>
      </c>
    </row>
    <row r="40" spans="2:10" ht="30" x14ac:dyDescent="0.25">
      <c r="B40" s="6">
        <v>31</v>
      </c>
      <c r="C40" s="6" t="s">
        <v>110</v>
      </c>
      <c r="D40" s="6" t="s">
        <v>88</v>
      </c>
      <c r="E40" s="6">
        <v>1800</v>
      </c>
      <c r="F40" s="6"/>
      <c r="G40" s="6"/>
      <c r="H40" s="6" t="s">
        <v>17</v>
      </c>
      <c r="I40" s="6">
        <v>152</v>
      </c>
      <c r="J40" s="13">
        <v>44196</v>
      </c>
    </row>
    <row r="41" spans="2:10" ht="30" x14ac:dyDescent="0.25">
      <c r="B41" s="6">
        <v>45</v>
      </c>
      <c r="C41" s="6" t="s">
        <v>111</v>
      </c>
      <c r="D41" s="6" t="s">
        <v>112</v>
      </c>
      <c r="E41" s="6">
        <v>5000</v>
      </c>
      <c r="F41" s="6"/>
      <c r="G41" s="6"/>
      <c r="H41" s="6" t="s">
        <v>17</v>
      </c>
      <c r="I41" s="6">
        <v>1581.72</v>
      </c>
      <c r="J41" s="13">
        <v>44196</v>
      </c>
    </row>
    <row r="42" spans="2:10" x14ac:dyDescent="0.25">
      <c r="B42" s="21" t="s">
        <v>44</v>
      </c>
      <c r="C42" s="24"/>
      <c r="D42" s="24"/>
      <c r="E42" s="24"/>
      <c r="F42" s="24"/>
      <c r="G42" s="24"/>
      <c r="H42" s="24"/>
      <c r="I42" s="24"/>
      <c r="J42" s="25"/>
    </row>
    <row r="43" spans="2:10" ht="30" x14ac:dyDescent="0.25">
      <c r="B43" s="6">
        <v>1</v>
      </c>
      <c r="C43" s="6" t="s">
        <v>113</v>
      </c>
      <c r="D43" s="6" t="s">
        <v>114</v>
      </c>
      <c r="E43" s="6">
        <v>200</v>
      </c>
      <c r="F43" s="6"/>
      <c r="G43" s="6"/>
      <c r="H43" s="6" t="s">
        <v>17</v>
      </c>
      <c r="I43" s="6">
        <v>200</v>
      </c>
      <c r="J43" s="13">
        <v>44196</v>
      </c>
    </row>
    <row r="44" spans="2:10" ht="30" x14ac:dyDescent="0.25">
      <c r="B44" s="6">
        <v>2</v>
      </c>
      <c r="C44" s="6" t="s">
        <v>115</v>
      </c>
      <c r="D44" s="6" t="s">
        <v>116</v>
      </c>
      <c r="E44" s="6">
        <v>534</v>
      </c>
      <c r="F44" s="6"/>
      <c r="G44" s="6"/>
      <c r="H44" s="6" t="s">
        <v>17</v>
      </c>
      <c r="I44" s="6">
        <v>534</v>
      </c>
      <c r="J44" s="13">
        <v>44196</v>
      </c>
    </row>
    <row r="45" spans="2:10" ht="30" x14ac:dyDescent="0.25">
      <c r="B45" s="6">
        <v>3</v>
      </c>
      <c r="C45" s="6" t="s">
        <v>117</v>
      </c>
      <c r="D45" s="6" t="s">
        <v>118</v>
      </c>
      <c r="E45" s="6">
        <v>2000</v>
      </c>
      <c r="F45" s="6"/>
      <c r="G45" s="6"/>
      <c r="H45" s="6" t="s">
        <v>17</v>
      </c>
      <c r="I45" s="6">
        <v>2000</v>
      </c>
      <c r="J45" s="13">
        <v>44196</v>
      </c>
    </row>
    <row r="46" spans="2:10" ht="30" x14ac:dyDescent="0.25">
      <c r="B46" s="6">
        <v>4</v>
      </c>
      <c r="C46" s="6" t="s">
        <v>119</v>
      </c>
      <c r="D46" s="6" t="s">
        <v>120</v>
      </c>
      <c r="E46" s="6">
        <v>3000</v>
      </c>
      <c r="F46" s="6"/>
      <c r="G46" s="6"/>
      <c r="H46" s="6" t="s">
        <v>17</v>
      </c>
      <c r="I46" s="6">
        <v>3000</v>
      </c>
      <c r="J46" s="13">
        <v>44196</v>
      </c>
    </row>
    <row r="47" spans="2:10" ht="30" x14ac:dyDescent="0.25">
      <c r="B47" s="6">
        <v>5</v>
      </c>
      <c r="C47" s="6" t="s">
        <v>121</v>
      </c>
      <c r="D47" s="6" t="s">
        <v>122</v>
      </c>
      <c r="E47" s="6">
        <v>5000</v>
      </c>
      <c r="F47" s="6"/>
      <c r="G47" s="6"/>
      <c r="H47" s="6" t="s">
        <v>17</v>
      </c>
      <c r="I47" s="6">
        <v>5000</v>
      </c>
      <c r="J47" s="13">
        <v>44196</v>
      </c>
    </row>
    <row r="48" spans="2:10" ht="30" x14ac:dyDescent="0.25">
      <c r="B48" s="6">
        <v>6</v>
      </c>
      <c r="C48" s="6" t="s">
        <v>123</v>
      </c>
      <c r="D48" s="6" t="s">
        <v>124</v>
      </c>
      <c r="E48" s="6">
        <v>1000</v>
      </c>
      <c r="F48" s="6"/>
      <c r="G48" s="6"/>
      <c r="H48" s="6" t="s">
        <v>17</v>
      </c>
      <c r="I48" s="6">
        <v>1000</v>
      </c>
      <c r="J48" s="13">
        <v>44196</v>
      </c>
    </row>
    <row r="49" spans="2:10" ht="30" x14ac:dyDescent="0.25">
      <c r="B49" s="6">
        <v>7</v>
      </c>
      <c r="C49" s="6" t="s">
        <v>125</v>
      </c>
      <c r="D49" s="6" t="s">
        <v>126</v>
      </c>
      <c r="E49" s="6">
        <v>175.85</v>
      </c>
      <c r="F49" s="6"/>
      <c r="G49" s="6"/>
      <c r="H49" s="6" t="s">
        <v>17</v>
      </c>
      <c r="I49" s="6">
        <v>175.85</v>
      </c>
      <c r="J49" s="13">
        <v>44196</v>
      </c>
    </row>
    <row r="50" spans="2:10" ht="30" x14ac:dyDescent="0.25">
      <c r="B50" s="6">
        <v>8</v>
      </c>
      <c r="C50" s="6" t="s">
        <v>125</v>
      </c>
      <c r="D50" s="6" t="s">
        <v>126</v>
      </c>
      <c r="E50" s="6">
        <v>457.22</v>
      </c>
      <c r="F50" s="6"/>
      <c r="G50" s="6"/>
      <c r="H50" s="6" t="s">
        <v>17</v>
      </c>
      <c r="I50" s="6">
        <v>457.22</v>
      </c>
      <c r="J50" s="13">
        <v>44196</v>
      </c>
    </row>
    <row r="51" spans="2:10" ht="30" x14ac:dyDescent="0.25">
      <c r="B51" s="6">
        <v>9</v>
      </c>
      <c r="C51" s="6" t="s">
        <v>127</v>
      </c>
      <c r="D51" s="6" t="s">
        <v>128</v>
      </c>
      <c r="E51" s="6">
        <v>13204</v>
      </c>
      <c r="F51" s="6"/>
      <c r="G51" s="6"/>
      <c r="H51" s="6" t="s">
        <v>17</v>
      </c>
      <c r="I51" s="6">
        <v>13204</v>
      </c>
      <c r="J51" s="13">
        <v>44196</v>
      </c>
    </row>
    <row r="52" spans="2:10" ht="30" x14ac:dyDescent="0.25">
      <c r="B52" s="6">
        <v>10</v>
      </c>
      <c r="C52" s="6" t="s">
        <v>129</v>
      </c>
      <c r="D52" s="6" t="s">
        <v>130</v>
      </c>
      <c r="E52" s="6">
        <v>1500</v>
      </c>
      <c r="F52" s="6"/>
      <c r="G52" s="6"/>
      <c r="H52" s="6" t="s">
        <v>17</v>
      </c>
      <c r="I52" s="6">
        <v>1500</v>
      </c>
      <c r="J52" s="13">
        <v>44196</v>
      </c>
    </row>
    <row r="53" spans="2:10" ht="30" x14ac:dyDescent="0.25">
      <c r="B53" s="6">
        <v>11</v>
      </c>
      <c r="C53" s="6" t="s">
        <v>131</v>
      </c>
      <c r="D53" s="6" t="s">
        <v>132</v>
      </c>
      <c r="E53" s="6">
        <v>680</v>
      </c>
      <c r="F53" s="6"/>
      <c r="G53" s="6"/>
      <c r="H53" s="6" t="s">
        <v>17</v>
      </c>
      <c r="I53" s="6">
        <v>680</v>
      </c>
      <c r="J53" s="13">
        <v>44196</v>
      </c>
    </row>
    <row r="54" spans="2:10" x14ac:dyDescent="0.25">
      <c r="B54" s="21" t="s">
        <v>51</v>
      </c>
      <c r="C54" s="22"/>
      <c r="D54" s="22"/>
      <c r="E54" s="22"/>
      <c r="F54" s="22"/>
      <c r="G54" s="22"/>
      <c r="H54" s="22"/>
      <c r="I54" s="22"/>
      <c r="J54" s="23"/>
    </row>
    <row r="55" spans="2:10" ht="27.75" customHeight="1" x14ac:dyDescent="0.25">
      <c r="B55" s="6">
        <v>1</v>
      </c>
      <c r="C55" s="6" t="s">
        <v>52</v>
      </c>
      <c r="D55" s="6" t="s">
        <v>133</v>
      </c>
      <c r="E55" s="6">
        <v>57600</v>
      </c>
      <c r="F55" s="6"/>
      <c r="G55" s="6"/>
      <c r="H55" s="6" t="s">
        <v>17</v>
      </c>
      <c r="I55" s="6">
        <v>24637.45</v>
      </c>
      <c r="J55" s="6" t="s">
        <v>65</v>
      </c>
    </row>
    <row r="56" spans="2:10" hidden="1" x14ac:dyDescent="0.25"/>
    <row r="57" spans="2:10" x14ac:dyDescent="0.25">
      <c r="B57" s="21" t="s">
        <v>64</v>
      </c>
      <c r="C57" s="22"/>
      <c r="D57" s="22"/>
      <c r="E57" s="22"/>
      <c r="F57" s="22"/>
      <c r="G57" s="22"/>
      <c r="H57" s="22"/>
      <c r="I57" s="22"/>
      <c r="J57" s="23"/>
    </row>
    <row r="58" spans="2:10" ht="30" x14ac:dyDescent="0.25">
      <c r="B58" s="10">
        <v>1</v>
      </c>
      <c r="C58" s="11" t="s">
        <v>134</v>
      </c>
      <c r="D58" s="11" t="s">
        <v>135</v>
      </c>
      <c r="E58" s="11">
        <v>190000</v>
      </c>
      <c r="F58" s="11"/>
      <c r="G58" s="11"/>
      <c r="H58" s="11" t="s">
        <v>17</v>
      </c>
      <c r="I58" s="11">
        <v>80500</v>
      </c>
      <c r="J58" s="12" t="s">
        <v>66</v>
      </c>
    </row>
    <row r="59" spans="2:10" ht="45" x14ac:dyDescent="0.25">
      <c r="B59" s="10"/>
      <c r="C59" s="11"/>
      <c r="D59" s="11" t="s">
        <v>136</v>
      </c>
      <c r="E59" s="11"/>
      <c r="F59" s="11"/>
      <c r="G59" s="11"/>
      <c r="H59" s="11"/>
      <c r="I59" s="11"/>
      <c r="J59" s="12"/>
    </row>
    <row r="60" spans="2:10" ht="30" x14ac:dyDescent="0.25">
      <c r="B60" s="10">
        <v>1</v>
      </c>
      <c r="C60" s="11" t="s">
        <v>137</v>
      </c>
      <c r="D60" s="11" t="s">
        <v>75</v>
      </c>
      <c r="E60" s="11">
        <v>199570</v>
      </c>
      <c r="F60" s="11"/>
      <c r="G60" s="11"/>
      <c r="H60" s="11" t="s">
        <v>17</v>
      </c>
      <c r="I60" s="11">
        <v>199570</v>
      </c>
      <c r="J60" s="16">
        <v>43903</v>
      </c>
    </row>
    <row r="61" spans="2:10" ht="30" x14ac:dyDescent="0.25">
      <c r="B61" s="6">
        <v>2</v>
      </c>
      <c r="C61" s="6" t="s">
        <v>138</v>
      </c>
      <c r="D61" s="6" t="s">
        <v>139</v>
      </c>
      <c r="E61" s="6">
        <v>199750</v>
      </c>
      <c r="F61" s="6"/>
      <c r="G61" s="6"/>
      <c r="H61" s="6" t="s">
        <v>17</v>
      </c>
      <c r="I61" s="6">
        <v>199750</v>
      </c>
      <c r="J61" s="6" t="s">
        <v>140</v>
      </c>
    </row>
  </sheetData>
  <mergeCells count="5">
    <mergeCell ref="B57:J57"/>
    <mergeCell ref="B6:J6"/>
    <mergeCell ref="B19:J19"/>
    <mergeCell ref="B42:J42"/>
    <mergeCell ref="B54:J5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0"/>
  <sheetViews>
    <sheetView workbookViewId="0">
      <selection activeCell="C6" sqref="C6:G6"/>
    </sheetView>
  </sheetViews>
  <sheetFormatPr defaultRowHeight="15" x14ac:dyDescent="0.25"/>
  <cols>
    <col min="1" max="1" width="9.140625" style="7"/>
    <col min="2" max="2" width="1.42578125" style="7" customWidth="1"/>
    <col min="3" max="3" width="7.28515625" style="7" customWidth="1"/>
    <col min="4" max="4" width="34" style="7" customWidth="1"/>
    <col min="5" max="5" width="16" style="7" customWidth="1"/>
    <col min="6" max="6" width="9.140625" style="7"/>
    <col min="7" max="7" width="12.140625" style="7" customWidth="1"/>
    <col min="8" max="16384" width="9.140625" style="7"/>
  </cols>
  <sheetData>
    <row r="2" spans="2:8" ht="15.75" x14ac:dyDescent="0.25">
      <c r="B2" s="26" t="s">
        <v>46</v>
      </c>
      <c r="C2" s="26"/>
      <c r="D2" s="26"/>
      <c r="E2" s="26"/>
      <c r="F2" s="26"/>
      <c r="G2" s="26"/>
      <c r="H2" s="26"/>
    </row>
    <row r="4" spans="2:8" ht="43.5" x14ac:dyDescent="0.25">
      <c r="C4" s="4" t="s">
        <v>1</v>
      </c>
      <c r="D4" s="4" t="s">
        <v>47</v>
      </c>
      <c r="E4" s="4" t="s">
        <v>48</v>
      </c>
      <c r="F4" s="4" t="s">
        <v>4</v>
      </c>
      <c r="G4" s="4" t="s">
        <v>5</v>
      </c>
    </row>
    <row r="5" spans="2:8" x14ac:dyDescent="0.25">
      <c r="C5" s="4">
        <v>1</v>
      </c>
      <c r="D5" s="4">
        <v>2</v>
      </c>
      <c r="E5" s="4">
        <v>3</v>
      </c>
      <c r="F5" s="4">
        <v>4</v>
      </c>
      <c r="G5" s="4">
        <v>5</v>
      </c>
    </row>
    <row r="6" spans="2:8" x14ac:dyDescent="0.25">
      <c r="C6" s="6"/>
      <c r="D6" s="6"/>
      <c r="E6" s="6"/>
      <c r="F6" s="6"/>
      <c r="G6" s="6"/>
    </row>
    <row r="7" spans="2:8" x14ac:dyDescent="0.25">
      <c r="C7" s="6"/>
      <c r="D7" s="6"/>
      <c r="E7" s="6"/>
      <c r="F7" s="6"/>
      <c r="G7" s="6"/>
    </row>
    <row r="8" spans="2:8" x14ac:dyDescent="0.25">
      <c r="C8" s="6"/>
      <c r="D8" s="6"/>
      <c r="E8" s="6"/>
      <c r="F8" s="6"/>
      <c r="G8" s="6"/>
    </row>
    <row r="9" spans="2:8" x14ac:dyDescent="0.25">
      <c r="C9" s="6"/>
      <c r="D9" s="6"/>
      <c r="E9" s="6"/>
      <c r="F9" s="6"/>
      <c r="G9" s="6"/>
    </row>
    <row r="10" spans="2:8" x14ac:dyDescent="0.25">
      <c r="C10" s="6"/>
      <c r="D10" s="6"/>
      <c r="E10" s="6"/>
      <c r="F10" s="6"/>
      <c r="G10" s="6"/>
    </row>
  </sheetData>
  <mergeCells count="1">
    <mergeCell ref="B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3"/>
  <sheetViews>
    <sheetView topLeftCell="A23" workbookViewId="0">
      <selection activeCell="E30" sqref="E30"/>
    </sheetView>
  </sheetViews>
  <sheetFormatPr defaultRowHeight="15" x14ac:dyDescent="0.25"/>
  <cols>
    <col min="1" max="1" width="3.85546875" style="5" customWidth="1"/>
    <col min="2" max="2" width="5" style="5" customWidth="1"/>
    <col min="3" max="3" width="20.5703125" style="5" customWidth="1"/>
    <col min="4" max="4" width="33.140625" style="5" customWidth="1"/>
    <col min="5" max="6" width="10.28515625" style="5" customWidth="1"/>
    <col min="7" max="7" width="10.85546875" style="5" customWidth="1"/>
    <col min="8" max="8" width="15" style="5" customWidth="1"/>
    <col min="9" max="9" width="10.7109375" style="5" customWidth="1"/>
    <col min="10" max="10" width="13.7109375" style="5" customWidth="1"/>
    <col min="11" max="16384" width="9.140625" style="5"/>
  </cols>
  <sheetData>
    <row r="2" spans="2:10" ht="29.25" x14ac:dyDescent="0.25">
      <c r="B2" s="4" t="s">
        <v>1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14</v>
      </c>
      <c r="H2" s="4" t="s">
        <v>13</v>
      </c>
      <c r="I2" s="4" t="s">
        <v>15</v>
      </c>
      <c r="J2" s="4" t="s">
        <v>16</v>
      </c>
    </row>
    <row r="3" spans="2:10" x14ac:dyDescent="0.25"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</row>
    <row r="4" spans="2:10" x14ac:dyDescent="0.25">
      <c r="B4" s="21" t="s">
        <v>54</v>
      </c>
      <c r="C4" s="24"/>
      <c r="D4" s="24"/>
      <c r="E4" s="24"/>
      <c r="F4" s="24"/>
      <c r="G4" s="24"/>
      <c r="H4" s="24"/>
      <c r="I4" s="24"/>
      <c r="J4" s="25"/>
    </row>
    <row r="5" spans="2:10" ht="30" x14ac:dyDescent="0.25">
      <c r="B5" s="6">
        <v>1</v>
      </c>
      <c r="C5" s="6" t="s">
        <v>19</v>
      </c>
      <c r="D5" s="6" t="s">
        <v>45</v>
      </c>
      <c r="E5" s="6">
        <v>5000</v>
      </c>
      <c r="F5" s="6">
        <v>13.5</v>
      </c>
      <c r="G5" s="9">
        <v>370</v>
      </c>
      <c r="H5" s="6" t="s">
        <v>17</v>
      </c>
      <c r="I5" s="6">
        <f>E5</f>
        <v>5000</v>
      </c>
      <c r="J5" s="6" t="s">
        <v>67</v>
      </c>
    </row>
    <row r="6" spans="2:10" ht="33.75" customHeight="1" x14ac:dyDescent="0.25">
      <c r="B6" s="6">
        <v>2</v>
      </c>
      <c r="C6" s="6" t="s">
        <v>21</v>
      </c>
      <c r="D6" s="6" t="s">
        <v>55</v>
      </c>
      <c r="E6" s="6">
        <v>900</v>
      </c>
      <c r="F6" s="6">
        <v>29</v>
      </c>
      <c r="G6" s="9">
        <f>E6/F6</f>
        <v>31.03448275862069</v>
      </c>
      <c r="H6" s="6" t="s">
        <v>17</v>
      </c>
      <c r="I6" s="6">
        <f t="shared" ref="I6:I32" si="0">E6</f>
        <v>900</v>
      </c>
      <c r="J6" s="6" t="s">
        <v>67</v>
      </c>
    </row>
    <row r="7" spans="2:10" ht="33.75" customHeight="1" x14ac:dyDescent="0.25">
      <c r="B7" s="6">
        <v>3</v>
      </c>
      <c r="C7" s="6" t="s">
        <v>22</v>
      </c>
      <c r="D7" s="6" t="s">
        <v>20</v>
      </c>
      <c r="E7" s="6">
        <v>1000</v>
      </c>
      <c r="F7" s="6">
        <v>12</v>
      </c>
      <c r="G7" s="9">
        <f t="shared" ref="G7:G32" si="1">E7/F7</f>
        <v>83.333333333333329</v>
      </c>
      <c r="H7" s="6" t="s">
        <v>17</v>
      </c>
      <c r="I7" s="6">
        <f t="shared" si="0"/>
        <v>1000</v>
      </c>
      <c r="J7" s="6" t="s">
        <v>67</v>
      </c>
    </row>
    <row r="8" spans="2:10" ht="33" customHeight="1" x14ac:dyDescent="0.25">
      <c r="B8" s="6">
        <v>4</v>
      </c>
      <c r="C8" s="6" t="s">
        <v>23</v>
      </c>
      <c r="D8" s="6" t="s">
        <v>20</v>
      </c>
      <c r="E8" s="6">
        <v>800</v>
      </c>
      <c r="F8" s="6">
        <v>2</v>
      </c>
      <c r="G8" s="9">
        <f t="shared" si="1"/>
        <v>400</v>
      </c>
      <c r="H8" s="6" t="s">
        <v>17</v>
      </c>
      <c r="I8" s="6">
        <f t="shared" si="0"/>
        <v>800</v>
      </c>
      <c r="J8" s="6" t="s">
        <v>67</v>
      </c>
    </row>
    <row r="9" spans="2:10" ht="30" x14ac:dyDescent="0.25">
      <c r="B9" s="6">
        <v>5</v>
      </c>
      <c r="C9" s="6" t="s">
        <v>25</v>
      </c>
      <c r="D9" s="6" t="s">
        <v>20</v>
      </c>
      <c r="E9" s="6">
        <v>200</v>
      </c>
      <c r="F9" s="6">
        <v>5.5</v>
      </c>
      <c r="G9" s="9">
        <f t="shared" si="1"/>
        <v>36.363636363636367</v>
      </c>
      <c r="H9" s="6" t="s">
        <v>17</v>
      </c>
      <c r="I9" s="6">
        <f t="shared" si="0"/>
        <v>200</v>
      </c>
      <c r="J9" s="6" t="s">
        <v>67</v>
      </c>
    </row>
    <row r="10" spans="2:10" ht="30" x14ac:dyDescent="0.25">
      <c r="B10" s="6">
        <v>6</v>
      </c>
      <c r="C10" s="6" t="s">
        <v>26</v>
      </c>
      <c r="D10" s="6" t="s">
        <v>20</v>
      </c>
      <c r="E10" s="6">
        <v>500</v>
      </c>
      <c r="F10" s="6">
        <v>24</v>
      </c>
      <c r="G10" s="9">
        <f t="shared" si="1"/>
        <v>20.833333333333332</v>
      </c>
      <c r="H10" s="6" t="s">
        <v>17</v>
      </c>
      <c r="I10" s="6">
        <f t="shared" si="0"/>
        <v>500</v>
      </c>
      <c r="J10" s="6" t="s">
        <v>67</v>
      </c>
    </row>
    <row r="11" spans="2:10" ht="30" x14ac:dyDescent="0.25">
      <c r="B11" s="6">
        <v>7</v>
      </c>
      <c r="C11" s="6" t="s">
        <v>27</v>
      </c>
      <c r="D11" s="6" t="s">
        <v>20</v>
      </c>
      <c r="E11" s="6">
        <v>1000</v>
      </c>
      <c r="F11" s="6">
        <v>21</v>
      </c>
      <c r="G11" s="9">
        <f t="shared" si="1"/>
        <v>47.61904761904762</v>
      </c>
      <c r="H11" s="6" t="s">
        <v>17</v>
      </c>
      <c r="I11" s="6">
        <f t="shared" si="0"/>
        <v>1000</v>
      </c>
      <c r="J11" s="6" t="s">
        <v>67</v>
      </c>
    </row>
    <row r="12" spans="2:10" ht="30" x14ac:dyDescent="0.25">
      <c r="B12" s="6">
        <v>8</v>
      </c>
      <c r="C12" s="6" t="s">
        <v>28</v>
      </c>
      <c r="D12" s="6" t="s">
        <v>20</v>
      </c>
      <c r="E12" s="6">
        <v>1000</v>
      </c>
      <c r="F12" s="6">
        <v>10</v>
      </c>
      <c r="G12" s="9">
        <f t="shared" si="1"/>
        <v>100</v>
      </c>
      <c r="H12" s="6" t="s">
        <v>17</v>
      </c>
      <c r="I12" s="6">
        <f t="shared" si="0"/>
        <v>1000</v>
      </c>
      <c r="J12" s="6" t="s">
        <v>67</v>
      </c>
    </row>
    <row r="13" spans="2:10" ht="30" x14ac:dyDescent="0.25">
      <c r="B13" s="6">
        <v>9</v>
      </c>
      <c r="C13" s="6" t="s">
        <v>49</v>
      </c>
      <c r="D13" s="6" t="s">
        <v>20</v>
      </c>
      <c r="E13" s="6">
        <v>1000</v>
      </c>
      <c r="F13" s="6">
        <v>12.5</v>
      </c>
      <c r="G13" s="9">
        <f t="shared" si="1"/>
        <v>80</v>
      </c>
      <c r="H13" s="6" t="s">
        <v>17</v>
      </c>
      <c r="I13" s="6">
        <f t="shared" si="0"/>
        <v>1000</v>
      </c>
      <c r="J13" s="6" t="s">
        <v>67</v>
      </c>
    </row>
    <row r="14" spans="2:10" ht="30" x14ac:dyDescent="0.25">
      <c r="B14" s="6">
        <v>10</v>
      </c>
      <c r="C14" s="6" t="s">
        <v>29</v>
      </c>
      <c r="D14" s="6" t="s">
        <v>20</v>
      </c>
      <c r="E14" s="6">
        <v>1000</v>
      </c>
      <c r="F14" s="6">
        <v>10</v>
      </c>
      <c r="G14" s="9">
        <f t="shared" si="1"/>
        <v>100</v>
      </c>
      <c r="H14" s="6" t="s">
        <v>17</v>
      </c>
      <c r="I14" s="6">
        <f t="shared" si="0"/>
        <v>1000</v>
      </c>
      <c r="J14" s="6" t="s">
        <v>67</v>
      </c>
    </row>
    <row r="15" spans="2:10" ht="30" x14ac:dyDescent="0.25">
      <c r="B15" s="6">
        <v>11</v>
      </c>
      <c r="C15" s="6" t="s">
        <v>30</v>
      </c>
      <c r="D15" s="6" t="s">
        <v>20</v>
      </c>
      <c r="E15" s="6">
        <v>2000</v>
      </c>
      <c r="F15" s="6">
        <v>200</v>
      </c>
      <c r="G15" s="9">
        <f t="shared" si="1"/>
        <v>10</v>
      </c>
      <c r="H15" s="6" t="s">
        <v>17</v>
      </c>
      <c r="I15" s="6">
        <f t="shared" si="0"/>
        <v>2000</v>
      </c>
      <c r="J15" s="6" t="s">
        <v>67</v>
      </c>
    </row>
    <row r="16" spans="2:10" ht="30" x14ac:dyDescent="0.25">
      <c r="B16" s="6">
        <v>12</v>
      </c>
      <c r="C16" s="6" t="s">
        <v>31</v>
      </c>
      <c r="D16" s="6" t="s">
        <v>20</v>
      </c>
      <c r="E16" s="6">
        <v>1300</v>
      </c>
      <c r="F16" s="6">
        <v>32</v>
      </c>
      <c r="G16" s="9">
        <f t="shared" si="1"/>
        <v>40.625</v>
      </c>
      <c r="H16" s="6" t="s">
        <v>17</v>
      </c>
      <c r="I16" s="6">
        <f t="shared" si="0"/>
        <v>1300</v>
      </c>
      <c r="J16" s="6" t="s">
        <v>67</v>
      </c>
    </row>
    <row r="17" spans="2:10" ht="30" x14ac:dyDescent="0.25">
      <c r="B17" s="6">
        <v>13</v>
      </c>
      <c r="C17" s="6" t="s">
        <v>32</v>
      </c>
      <c r="D17" s="6" t="s">
        <v>20</v>
      </c>
      <c r="E17" s="6">
        <v>3500</v>
      </c>
      <c r="F17" s="6">
        <v>64</v>
      </c>
      <c r="G17" s="9">
        <f t="shared" si="1"/>
        <v>54.6875</v>
      </c>
      <c r="H17" s="6" t="s">
        <v>17</v>
      </c>
      <c r="I17" s="6">
        <f t="shared" si="0"/>
        <v>3500</v>
      </c>
      <c r="J17" s="6" t="s">
        <v>67</v>
      </c>
    </row>
    <row r="18" spans="2:10" ht="30" x14ac:dyDescent="0.25">
      <c r="B18" s="6">
        <v>14</v>
      </c>
      <c r="C18" s="6" t="s">
        <v>33</v>
      </c>
      <c r="D18" s="6" t="s">
        <v>20</v>
      </c>
      <c r="E18" s="6">
        <v>2500</v>
      </c>
      <c r="F18" s="6">
        <v>120</v>
      </c>
      <c r="G18" s="9">
        <f t="shared" si="1"/>
        <v>20.833333333333332</v>
      </c>
      <c r="H18" s="6" t="s">
        <v>17</v>
      </c>
      <c r="I18" s="6">
        <f t="shared" si="0"/>
        <v>2500</v>
      </c>
      <c r="J18" s="6" t="s">
        <v>67</v>
      </c>
    </row>
    <row r="19" spans="2:10" ht="30" x14ac:dyDescent="0.25">
      <c r="B19" s="6">
        <v>15</v>
      </c>
      <c r="C19" s="6" t="s">
        <v>34</v>
      </c>
      <c r="D19" s="6" t="s">
        <v>20</v>
      </c>
      <c r="E19" s="6">
        <v>2000</v>
      </c>
      <c r="F19" s="6">
        <v>33</v>
      </c>
      <c r="G19" s="9">
        <f t="shared" si="1"/>
        <v>60.606060606060609</v>
      </c>
      <c r="H19" s="6" t="s">
        <v>17</v>
      </c>
      <c r="I19" s="6">
        <f t="shared" si="0"/>
        <v>2000</v>
      </c>
      <c r="J19" s="6" t="s">
        <v>67</v>
      </c>
    </row>
    <row r="20" spans="2:10" ht="30" x14ac:dyDescent="0.25">
      <c r="B20" s="6">
        <v>16</v>
      </c>
      <c r="C20" s="6" t="s">
        <v>35</v>
      </c>
      <c r="D20" s="6" t="s">
        <v>20</v>
      </c>
      <c r="E20" s="6">
        <v>500</v>
      </c>
      <c r="F20" s="6">
        <v>35</v>
      </c>
      <c r="G20" s="9">
        <f t="shared" si="1"/>
        <v>14.285714285714286</v>
      </c>
      <c r="H20" s="6" t="s">
        <v>17</v>
      </c>
      <c r="I20" s="6">
        <f t="shared" si="0"/>
        <v>500</v>
      </c>
      <c r="J20" s="6" t="s">
        <v>67</v>
      </c>
    </row>
    <row r="21" spans="2:10" ht="30" x14ac:dyDescent="0.25">
      <c r="B21" s="6">
        <v>17</v>
      </c>
      <c r="C21" s="6" t="s">
        <v>24</v>
      </c>
      <c r="D21" s="6" t="s">
        <v>50</v>
      </c>
      <c r="E21" s="6">
        <v>800</v>
      </c>
      <c r="F21" s="6">
        <v>15</v>
      </c>
      <c r="G21" s="9">
        <f t="shared" si="1"/>
        <v>53.333333333333336</v>
      </c>
      <c r="H21" s="6" t="s">
        <v>17</v>
      </c>
      <c r="I21" s="6">
        <f t="shared" si="0"/>
        <v>800</v>
      </c>
      <c r="J21" s="6" t="s">
        <v>67</v>
      </c>
    </row>
    <row r="22" spans="2:10" ht="30" x14ac:dyDescent="0.25">
      <c r="B22" s="6">
        <v>18</v>
      </c>
      <c r="C22" s="6" t="s">
        <v>36</v>
      </c>
      <c r="D22" s="6" t="s">
        <v>20</v>
      </c>
      <c r="E22" s="6">
        <v>500</v>
      </c>
      <c r="F22" s="6">
        <v>270</v>
      </c>
      <c r="G22" s="9">
        <f t="shared" si="1"/>
        <v>1.8518518518518519</v>
      </c>
      <c r="H22" s="6" t="s">
        <v>17</v>
      </c>
      <c r="I22" s="6">
        <f t="shared" si="0"/>
        <v>500</v>
      </c>
      <c r="J22" s="6" t="s">
        <v>67</v>
      </c>
    </row>
    <row r="23" spans="2:10" ht="30" x14ac:dyDescent="0.25">
      <c r="B23" s="6">
        <v>19</v>
      </c>
      <c r="C23" s="6" t="s">
        <v>37</v>
      </c>
      <c r="D23" s="6" t="s">
        <v>20</v>
      </c>
      <c r="E23" s="6">
        <v>300</v>
      </c>
      <c r="F23" s="6">
        <v>12.5</v>
      </c>
      <c r="G23" s="9">
        <f t="shared" si="1"/>
        <v>24</v>
      </c>
      <c r="H23" s="6" t="s">
        <v>17</v>
      </c>
      <c r="I23" s="6">
        <f t="shared" si="0"/>
        <v>300</v>
      </c>
      <c r="J23" s="6" t="s">
        <v>67</v>
      </c>
    </row>
    <row r="24" spans="2:10" ht="30" x14ac:dyDescent="0.25">
      <c r="B24" s="6">
        <v>20</v>
      </c>
      <c r="C24" s="6" t="s">
        <v>39</v>
      </c>
      <c r="D24" s="6" t="s">
        <v>20</v>
      </c>
      <c r="E24" s="6">
        <v>600</v>
      </c>
      <c r="F24" s="6">
        <v>27</v>
      </c>
      <c r="G24" s="9">
        <f t="shared" si="1"/>
        <v>22.222222222222221</v>
      </c>
      <c r="H24" s="6" t="s">
        <v>17</v>
      </c>
      <c r="I24" s="6">
        <f t="shared" si="0"/>
        <v>600</v>
      </c>
      <c r="J24" s="6" t="s">
        <v>67</v>
      </c>
    </row>
    <row r="25" spans="2:10" ht="30" x14ac:dyDescent="0.25">
      <c r="B25" s="6">
        <v>21</v>
      </c>
      <c r="C25" s="6" t="s">
        <v>38</v>
      </c>
      <c r="D25" s="6" t="s">
        <v>55</v>
      </c>
      <c r="E25" s="6">
        <v>3500</v>
      </c>
      <c r="F25" s="6">
        <v>126.5</v>
      </c>
      <c r="G25" s="6">
        <v>1</v>
      </c>
      <c r="H25" s="6" t="s">
        <v>17</v>
      </c>
      <c r="I25" s="6">
        <f t="shared" si="0"/>
        <v>3500</v>
      </c>
      <c r="J25" s="6" t="s">
        <v>67</v>
      </c>
    </row>
    <row r="26" spans="2:10" ht="30" x14ac:dyDescent="0.25">
      <c r="B26" s="6">
        <v>22</v>
      </c>
      <c r="C26" s="6" t="s">
        <v>56</v>
      </c>
      <c r="D26" s="6" t="s">
        <v>55</v>
      </c>
      <c r="E26" s="6">
        <v>800</v>
      </c>
      <c r="F26" s="6">
        <v>29</v>
      </c>
      <c r="G26" s="6">
        <v>1</v>
      </c>
      <c r="H26" s="6" t="s">
        <v>17</v>
      </c>
      <c r="I26" s="6">
        <f t="shared" si="0"/>
        <v>800</v>
      </c>
      <c r="J26" s="6" t="s">
        <v>67</v>
      </c>
    </row>
    <row r="27" spans="2:10" ht="30" x14ac:dyDescent="0.25">
      <c r="B27" s="6">
        <v>23</v>
      </c>
      <c r="C27" s="6" t="s">
        <v>57</v>
      </c>
      <c r="D27" s="6" t="s">
        <v>55</v>
      </c>
      <c r="E27" s="6">
        <v>1500</v>
      </c>
      <c r="F27" s="6">
        <v>74</v>
      </c>
      <c r="G27" s="6">
        <v>27</v>
      </c>
      <c r="H27" s="6" t="s">
        <v>17</v>
      </c>
      <c r="I27" s="6">
        <f t="shared" si="0"/>
        <v>1500</v>
      </c>
      <c r="J27" s="6" t="s">
        <v>67</v>
      </c>
    </row>
    <row r="28" spans="2:10" ht="30" x14ac:dyDescent="0.25">
      <c r="B28" s="6">
        <v>24</v>
      </c>
      <c r="C28" s="6" t="s">
        <v>58</v>
      </c>
      <c r="D28" s="6" t="s">
        <v>55</v>
      </c>
      <c r="E28" s="6">
        <v>600</v>
      </c>
      <c r="F28" s="6">
        <v>4</v>
      </c>
      <c r="G28" s="9"/>
      <c r="H28" s="6" t="s">
        <v>17</v>
      </c>
      <c r="I28" s="6">
        <f t="shared" si="0"/>
        <v>600</v>
      </c>
      <c r="J28" s="6" t="s">
        <v>67</v>
      </c>
    </row>
    <row r="29" spans="2:10" ht="30" x14ac:dyDescent="0.25">
      <c r="B29" s="6">
        <v>25</v>
      </c>
      <c r="C29" s="6" t="s">
        <v>40</v>
      </c>
      <c r="D29" s="6" t="s">
        <v>20</v>
      </c>
      <c r="E29" s="6">
        <v>3000</v>
      </c>
      <c r="F29" s="6">
        <v>42</v>
      </c>
      <c r="G29" s="9">
        <f t="shared" si="1"/>
        <v>71.428571428571431</v>
      </c>
      <c r="H29" s="6" t="s">
        <v>17</v>
      </c>
      <c r="I29" s="6">
        <f t="shared" si="0"/>
        <v>3000</v>
      </c>
      <c r="J29" s="6" t="s">
        <v>67</v>
      </c>
    </row>
    <row r="30" spans="2:10" ht="30" x14ac:dyDescent="0.25">
      <c r="B30" s="6">
        <v>26</v>
      </c>
      <c r="C30" s="6" t="s">
        <v>41</v>
      </c>
      <c r="D30" s="6" t="s">
        <v>20</v>
      </c>
      <c r="E30" s="6">
        <v>1000</v>
      </c>
      <c r="F30" s="6">
        <v>24</v>
      </c>
      <c r="G30" s="9">
        <f t="shared" si="1"/>
        <v>41.666666666666664</v>
      </c>
      <c r="H30" s="6" t="s">
        <v>17</v>
      </c>
      <c r="I30" s="6">
        <f t="shared" si="0"/>
        <v>1000</v>
      </c>
      <c r="J30" s="6" t="s">
        <v>67</v>
      </c>
    </row>
    <row r="31" spans="2:10" ht="30" x14ac:dyDescent="0.25">
      <c r="B31" s="6">
        <v>27</v>
      </c>
      <c r="C31" s="6" t="s">
        <v>42</v>
      </c>
      <c r="D31" s="6" t="s">
        <v>20</v>
      </c>
      <c r="E31" s="6">
        <v>3500</v>
      </c>
      <c r="F31" s="6">
        <v>6.75</v>
      </c>
      <c r="G31" s="9">
        <f t="shared" si="1"/>
        <v>518.51851851851848</v>
      </c>
      <c r="H31" s="6" t="s">
        <v>17</v>
      </c>
      <c r="I31" s="6">
        <f t="shared" si="0"/>
        <v>3500</v>
      </c>
      <c r="J31" s="6" t="s">
        <v>67</v>
      </c>
    </row>
    <row r="32" spans="2:10" ht="30" x14ac:dyDescent="0.25">
      <c r="B32" s="6">
        <v>28</v>
      </c>
      <c r="C32" s="6" t="s">
        <v>43</v>
      </c>
      <c r="D32" s="6" t="s">
        <v>53</v>
      </c>
      <c r="E32" s="6">
        <v>10000</v>
      </c>
      <c r="F32" s="6">
        <v>120</v>
      </c>
      <c r="G32" s="9">
        <f t="shared" si="1"/>
        <v>83.333333333333329</v>
      </c>
      <c r="H32" s="6" t="s">
        <v>17</v>
      </c>
      <c r="I32" s="6">
        <f t="shared" si="0"/>
        <v>10000</v>
      </c>
      <c r="J32" s="6" t="s">
        <v>67</v>
      </c>
    </row>
    <row r="33" spans="2:10" x14ac:dyDescent="0.25">
      <c r="B33" s="8"/>
      <c r="C33" s="8"/>
      <c r="D33" s="8"/>
      <c r="E33" s="8"/>
      <c r="F33" s="8"/>
      <c r="G33" s="8"/>
      <c r="H33" s="8"/>
      <c r="I33" s="8">
        <f>SUM(I5:I32)</f>
        <v>50300</v>
      </c>
      <c r="J33" s="8"/>
    </row>
  </sheetData>
  <mergeCells count="1">
    <mergeCell ref="B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заробітна плата</vt:lpstr>
      <vt:lpstr>товари, роботи, послуги</vt:lpstr>
      <vt:lpstr>відрядження</vt:lpstr>
      <vt:lpstr>Батьківська плата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2020-07-21T09:53:32Z</dcterms:modified>
</cp:coreProperties>
</file>