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27" activeTab="11"/>
  </bookViews>
  <sheets>
    <sheet name="ЗВЕДЕНА" sheetId="1" r:id="rId1"/>
    <sheet name="січень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/>
  <calcPr fullCalcOnLoad="1"/>
</workbook>
</file>

<file path=xl/sharedStrings.xml><?xml version="1.0" encoding="utf-8"?>
<sst xmlns="http://schemas.openxmlformats.org/spreadsheetml/2006/main" count="299" uniqueCount="35">
  <si>
    <t>Заробітна плата</t>
  </si>
  <si>
    <t>Нарахування на заробітну плату</t>
  </si>
  <si>
    <t>Предмети, обладнання та інвентар</t>
  </si>
  <si>
    <t>Продукти харчування</t>
  </si>
  <si>
    <t>Оплата прслуг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</si>
  <si>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</si>
  <si>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</si>
  <si>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</si>
  <si>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</si>
  <si>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</si>
  <si>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віднесених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</si>
  <si>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</si>
  <si>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</si>
  <si>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об"єктів</t>
  </si>
  <si>
    <t>Разом</t>
  </si>
  <si>
    <t>ВИКОРИСТАННЯ КОШТІВ МІСЬКОГО БЮДЖЕТУ</t>
  </si>
  <si>
    <t>Міський бюджет</t>
  </si>
  <si>
    <t>Спеціальний фонд</t>
  </si>
  <si>
    <t>Код економічної класифікації видатків</t>
  </si>
  <si>
    <t>липень 2021 року</t>
  </si>
  <si>
    <t>ЗВЕДЕНЕ ВИКОРИСТАННЯ КОШТІВ МІСЬКОГО БЮДЖЕТУ</t>
  </si>
  <si>
    <t>Державний бюджет</t>
  </si>
  <si>
    <t>по комунальному закладу "Сазоно - Баланівська гімназія" Богодухівської міської ради Богодухівського району Харківської області</t>
  </si>
  <si>
    <t>січень 2022 року</t>
  </si>
  <si>
    <t>ЗВЕДЕНА за 2022 року</t>
  </si>
  <si>
    <t>лютий 2022 року</t>
  </si>
  <si>
    <t>березень 2022 року</t>
  </si>
  <si>
    <t>квітень 2022року</t>
  </si>
  <si>
    <t>травень 2022 року</t>
  </si>
  <si>
    <t>серпень 2022 року</t>
  </si>
  <si>
    <t>вересень 2022 року</t>
  </si>
  <si>
    <t>червень 2022 року</t>
  </si>
  <si>
    <t>жовтень 2022 року</t>
  </si>
  <si>
    <t>листопад 2022 року</t>
  </si>
  <si>
    <t>грудень 2022 року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</si>
</sst>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1">
    <font>
      <sz val="11"/>
      <color indexed="8"/>
      <name val="Calibri"/>
      <family val="2"/>
    </font>
    <font>
      <sz val="10"/>
      <color indexed="8"/>
      <name val="Шрифт текста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Шрифт текста"/>
      <family val="2"/>
    </font>
    <font>
      <sz val="10"/>
      <color indexed="62"/>
      <name val="Шрифт текста"/>
      <family val="2"/>
    </font>
    <font>
      <sz val="10"/>
      <color indexed="17"/>
      <name val="Шрифт текста"/>
      <family val="2"/>
    </font>
    <font>
      <b/>
      <sz val="15"/>
      <color indexed="56"/>
      <name val="Шрифт текста"/>
      <family val="2"/>
    </font>
    <font>
      <b/>
      <sz val="13"/>
      <color indexed="56"/>
      <name val="Шрифт текста"/>
      <family val="2"/>
    </font>
    <font>
      <b/>
      <sz val="11"/>
      <color indexed="56"/>
      <name val="Шрифт текста"/>
      <family val="2"/>
    </font>
    <font>
      <sz val="10"/>
      <color indexed="52"/>
      <name val="Шрифт текста"/>
      <family val="2"/>
    </font>
    <font>
      <b/>
      <sz val="10"/>
      <color indexed="9"/>
      <name val="Шрифт текста"/>
      <family val="2"/>
    </font>
    <font>
      <sz val="18"/>
      <color indexed="56"/>
      <name val="Cambria"/>
      <family val="2"/>
    </font>
    <font>
      <sz val="10"/>
      <color indexed="60"/>
      <name val="Шрифт текста"/>
      <family val="2"/>
    </font>
    <font>
      <b/>
      <sz val="10"/>
      <color indexed="52"/>
      <name val="Шрифт текста"/>
      <family val="2"/>
    </font>
    <font>
      <b/>
      <sz val="10"/>
      <color indexed="8"/>
      <name val="Шрифт текста"/>
      <family val="2"/>
    </font>
    <font>
      <sz val="10"/>
      <color indexed="20"/>
      <name val="Шрифт текста"/>
      <family val="2"/>
    </font>
    <font>
      <b/>
      <sz val="10"/>
      <color indexed="63"/>
      <name val="Шрифт текста"/>
      <family val="2"/>
    </font>
    <font>
      <sz val="10"/>
      <color indexed="10"/>
      <name val="Шрифт текста"/>
      <family val="2"/>
    </font>
    <font>
      <i/>
      <sz val="10"/>
      <color indexed="23"/>
      <name val="Шрифт текста"/>
      <family val="2"/>
    </font>
    <font>
      <sz val="10"/>
      <color theme="1"/>
      <name val="Шрифт текста"/>
      <family val="2"/>
    </font>
    <font>
      <sz val="10"/>
      <color theme="0"/>
      <name val="Шрифт текста"/>
      <family val="2"/>
    </font>
    <font>
      <sz val="10"/>
      <color rgb="FF3F3F76"/>
      <name val="Шрифт текста"/>
      <family val="2"/>
    </font>
    <font>
      <sz val="10"/>
      <color rgb="FF006100"/>
      <name val="Шрифт текста"/>
      <family val="2"/>
    </font>
    <font>
      <b/>
      <sz val="15"/>
      <color theme="3"/>
      <name val="Шрифт текста"/>
      <family val="2"/>
    </font>
    <font>
      <b/>
      <sz val="13"/>
      <color theme="3"/>
      <name val="Шрифт текста"/>
      <family val="2"/>
    </font>
    <font>
      <b/>
      <sz val="11"/>
      <color theme="3"/>
      <name val="Шрифт текста"/>
      <family val="2"/>
    </font>
    <font>
      <sz val="10"/>
      <color rgb="FFFA7D00"/>
      <name val="Шрифт текста"/>
      <family val="2"/>
    </font>
    <font>
      <b/>
      <sz val="10"/>
      <color theme="0"/>
      <name val="Шрифт текста"/>
      <family val="2"/>
    </font>
    <font>
      <sz val="18"/>
      <color theme="3"/>
      <name val="Cambria"/>
      <family val="2"/>
    </font>
    <font>
      <sz val="10"/>
      <color rgb="FF9C6500"/>
      <name val="Шрифт текста"/>
      <family val="2"/>
    </font>
    <font>
      <b/>
      <sz val="10"/>
      <color rgb="FFFA7D00"/>
      <name val="Шрифт текста"/>
      <family val="2"/>
    </font>
    <font>
      <b/>
      <sz val="10"/>
      <color theme="1"/>
      <name val="Шрифт текста"/>
      <family val="2"/>
    </font>
    <font>
      <sz val="10"/>
      <color rgb="FF9C0006"/>
      <name val="Шрифт текста"/>
      <family val="2"/>
    </font>
    <font>
      <b/>
      <sz val="10"/>
      <color rgb="FF3F3F3F"/>
      <name val="Шрифт текста"/>
      <family val="2"/>
    </font>
    <font>
      <sz val="10"/>
      <color rgb="FFFF0000"/>
      <name val="Шрифт текста"/>
      <family val="2"/>
    </font>
    <font>
      <i/>
      <sz val="10"/>
      <color rgb="FF7F7F7F"/>
      <name val="Шрифт текста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7" borderId="6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D13" sqref="D13"/>
    </sheetView>
  </sheetViews>
  <sheetFormatPr defaultColWidth="9.140625" defaultRowHeight="15"/>
  <cols>
    <col min="1" max="1" width="6.57421875" style="1" customWidth="1"/>
    <col min="2" max="2" width="40.421875" style="1" customWidth="1"/>
    <col min="3" max="3" width="14.8515625" style="1" customWidth="1"/>
    <col min="4" max="4" width="15.28125" style="1" customWidth="1"/>
    <col min="5" max="5" width="15.00390625" style="1" customWidth="1"/>
    <col min="6" max="6" width="14.57421875" style="1" customWidth="1"/>
    <col min="7" max="16384" width="9.140625" style="1" customWidth="1"/>
  </cols>
  <sheetData>
    <row r="1" spans="1:6" ht="30" customHeight="1">
      <c r="A1" s="8" t="s">
        <v>20</v>
      </c>
      <c r="B1" s="8"/>
      <c r="C1" s="8"/>
      <c r="D1" s="8"/>
      <c r="E1" s="8"/>
      <c r="F1" s="8"/>
    </row>
    <row r="2" spans="1:6" ht="45.75" customHeight="1">
      <c r="A2" s="9" t="s">
        <v>22</v>
      </c>
      <c r="B2" s="9"/>
      <c r="C2" s="9"/>
      <c r="D2" s="9"/>
      <c r="E2" s="9"/>
      <c r="F2" s="9"/>
    </row>
    <row r="3" spans="2:6" ht="15" customHeight="1">
      <c r="B3" s="2"/>
      <c r="C3" s="2"/>
      <c r="D3" s="2"/>
      <c r="E3" s="2"/>
      <c r="F3" s="2"/>
    </row>
    <row r="4" spans="1:6" ht="27.75" customHeight="1">
      <c r="A4" s="10" t="s">
        <v>18</v>
      </c>
      <c r="B4" s="10"/>
      <c r="C4" s="11" t="s">
        <v>24</v>
      </c>
      <c r="D4" s="12"/>
      <c r="E4" s="12"/>
      <c r="F4" s="13"/>
    </row>
    <row r="5" spans="1:6" ht="58.5" customHeight="1">
      <c r="A5" s="10"/>
      <c r="B5" s="10"/>
      <c r="C5" s="7" t="s">
        <v>21</v>
      </c>
      <c r="D5" s="7" t="s">
        <v>16</v>
      </c>
      <c r="E5" s="7" t="s">
        <v>17</v>
      </c>
      <c r="F5" s="7" t="s">
        <v>14</v>
      </c>
    </row>
    <row r="6" spans="1:6" ht="22.5" customHeight="1">
      <c r="A6" s="5">
        <v>2110</v>
      </c>
      <c r="B6" s="6" t="s">
        <v>0</v>
      </c>
      <c r="C6" s="5">
        <f>січень!C6+лютий!C6+березень!C6+квітень!C6+травень!C6+червень!C6+липень!C6+серпень!C6+вересень!C6+жовтень!C6+листопад!C6+грудень!C6</f>
        <v>2465082.19</v>
      </c>
      <c r="D6" s="5">
        <f>січень!D6+лютий!D6+березень!D6+квітень!D6+травень!D6+червень!D6+липень!D6+серпень!D6+вересень!D6+жовтень!D6+листопад!D6+грудень!D6</f>
        <v>491047.29999999993</v>
      </c>
      <c r="E6" s="5">
        <f>січень!E6+лютий!E6+березень!E6+квітень!E6+травень!E6+червень!E6+липень!E6+серпень!E6+вересень!E6+жовтень!E6+листопад!E6+грудень!E6</f>
        <v>0</v>
      </c>
      <c r="F6" s="3">
        <f>SUM(C6:E6)</f>
        <v>2956129.4899999998</v>
      </c>
    </row>
    <row r="7" spans="1:6" ht="22.5" customHeight="1">
      <c r="A7" s="5">
        <v>2120</v>
      </c>
      <c r="B7" s="6" t="s">
        <v>1</v>
      </c>
      <c r="C7" s="5">
        <f>січень!C7+лютий!C7+березень!C7+квітень!C7+травень!C7+червень!C7+липень!C7+серпень!C7+вересень!C7+жовтень!C7+листопад!C7+грудень!C7</f>
        <v>563309.8799999999</v>
      </c>
      <c r="D7" s="5">
        <f>січень!D7+лютий!D7+березень!D7+квітень!D7+травень!D7+червень!D7+липень!D7+серпень!D7+вересень!D7+жовтень!D7+листопад!D7+грудень!D7</f>
        <v>134424.12</v>
      </c>
      <c r="E7" s="5">
        <f>січень!E7+лютий!E7+березень!E7+квітень!E7+травень!E7+червень!E7+липень!E7+серпень!E7+вересень!E7+жовтень!E7+листопад!E7+грудень!E7</f>
        <v>0</v>
      </c>
      <c r="F7" s="3">
        <f aca="true" t="shared" si="0" ref="F7:F20">SUM(C7:E7)</f>
        <v>697733.9999999999</v>
      </c>
    </row>
    <row r="8" spans="1:6" ht="22.5" customHeight="1">
      <c r="A8" s="5">
        <v>2210</v>
      </c>
      <c r="B8" s="6" t="s">
        <v>2</v>
      </c>
      <c r="C8" s="5">
        <f>січень!C8+лютий!C8+березень!C8+квітень!C8+травень!C8+червень!C8+липень!C8+серпень!C8+вересень!C8+жовтень!C8+листопад!C8+грудень!C8</f>
        <v>0</v>
      </c>
      <c r="D8" s="5">
        <f>січень!D8+лютий!D8+березень!D8+квітень!D8+травень!D8+червень!D8+липень!D8+серпень!D8+вересень!D8+жовтень!D8+листопад!D8+грудень!D8</f>
        <v>8396.48</v>
      </c>
      <c r="E8" s="5">
        <f>січень!E8+лютий!E8+березень!E8+квітень!E8+травень!E8+червень!E8+липень!E8+серпень!E8+вересень!E8+жовтень!E8+листопад!E8+грудень!E8</f>
        <v>0</v>
      </c>
      <c r="F8" s="3">
        <f t="shared" si="0"/>
        <v>8396.48</v>
      </c>
    </row>
    <row r="9" spans="1:6" ht="22.5" customHeight="1">
      <c r="A9" s="5">
        <v>2230</v>
      </c>
      <c r="B9" s="6" t="s">
        <v>3</v>
      </c>
      <c r="C9" s="5">
        <f>січень!C9+лютий!C9+березень!C9+квітень!C9+травень!C9+червень!C9+липень!C9+серпень!C9+вересень!C9+жовтень!C9+листопад!C9+грудень!C9</f>
        <v>0</v>
      </c>
      <c r="D9" s="5">
        <f>січень!D9+лютий!D9+березень!D9+квітень!D9+травень!D9+червень!D9+липень!D9+серпень!D9+вересень!D9+жовтень!D9+листопад!D9+грудень!D9</f>
        <v>9346.33</v>
      </c>
      <c r="E9" s="5">
        <f>січень!E9+лютий!E9+березень!E9+квітень!E9+травень!E9+червень!E9+липень!E9+серпень!E9+вересень!E9+жовтень!E9+листопад!E9+грудень!E9</f>
        <v>0</v>
      </c>
      <c r="F9" s="3">
        <f t="shared" si="0"/>
        <v>9346.33</v>
      </c>
    </row>
    <row r="10" spans="1:6" ht="22.5" customHeight="1">
      <c r="A10" s="5">
        <v>2240</v>
      </c>
      <c r="B10" s="6" t="s">
        <v>4</v>
      </c>
      <c r="C10" s="5">
        <f>січень!C10+лютий!C10+березень!C10+квітень!C10+травень!C10+червень!C10+липень!C10+серпень!C10+вересень!C10+жовтень!C10+листопад!C10+грудень!C10</f>
        <v>0</v>
      </c>
      <c r="D10" s="5">
        <f>січень!D10+лютий!D10+березень!D10+квітень!D10+травень!D10+червень!D10+липень!D10+серпень!D10+вересень!D10+жовтень!D10+листопад!D10+грудень!D10</f>
        <v>44451.99</v>
      </c>
      <c r="E10" s="5">
        <f>січень!E10+лютий!E10+березень!E10+квітень!E10+травень!E10+червень!E10+липень!E10+серпень!E10+вересень!E10+жовтень!E10+листопад!E10+грудень!E10</f>
        <v>0</v>
      </c>
      <c r="F10" s="3">
        <f t="shared" si="0"/>
        <v>44451.99</v>
      </c>
    </row>
    <row r="11" spans="1:6" ht="22.5" customHeight="1">
      <c r="A11" s="5">
        <v>2250</v>
      </c>
      <c r="B11" s="6" t="s">
        <v>5</v>
      </c>
      <c r="C11" s="5">
        <f>січень!C11+лютий!C11+березень!C11+квітень!C11+травень!C11+червень!C11+липень!C11+серпень!C11+вересень!C11+жовтень!C11+листопад!C11+грудень!C11</f>
        <v>0</v>
      </c>
      <c r="D11" s="5">
        <f>січень!D11+лютий!D11+березень!D11+квітень!D11+травень!D11+червень!D11+липень!D11+серпень!D11+вересень!D11+жовтень!D11+листопад!D11+грудень!D11</f>
        <v>0</v>
      </c>
      <c r="E11" s="5">
        <f>січень!E11+лютий!E11+березень!E11+квітень!E11+травень!E11+червень!E11+липень!E11+серпень!E11+вересень!E11+жовтень!E11+листопад!E11+грудень!E11</f>
        <v>0</v>
      </c>
      <c r="F11" s="3">
        <f t="shared" si="0"/>
        <v>0</v>
      </c>
    </row>
    <row r="12" spans="1:6" ht="31.5" customHeight="1">
      <c r="A12" s="5">
        <v>2272</v>
      </c>
      <c r="B12" s="6" t="s">
        <v>6</v>
      </c>
      <c r="C12" s="5">
        <f>січень!C12+лютий!C12+березень!C12+квітень!C12+травень!C12+червень!C12+липень!C12+серпень!C12+вересень!C12+жовтень!C12+листопад!C12+грудень!C12</f>
        <v>0</v>
      </c>
      <c r="D12" s="5">
        <f>січень!D12+лютий!D12+березень!D12+квітень!D12+травень!D12+червень!D12+липень!D12+серпень!D12+вересень!D12+жовтень!D12+листопад!D12+грудень!D12</f>
        <v>1667.91</v>
      </c>
      <c r="E12" s="5">
        <f>січень!E12+лютий!E12+березень!E12+квітень!E12+травень!E12+червень!E12+липень!E12+серпень!E12+вересень!E12+жовтень!E12+листопад!E12+грудень!E12</f>
        <v>0</v>
      </c>
      <c r="F12" s="3">
        <f t="shared" si="0"/>
        <v>1667.91</v>
      </c>
    </row>
    <row r="13" spans="1:6" ht="22.5" customHeight="1">
      <c r="A13" s="5">
        <v>2273</v>
      </c>
      <c r="B13" s="6" t="s">
        <v>7</v>
      </c>
      <c r="C13" s="5">
        <f>січень!C13+лютий!C13+березень!C13+квітень!C13+травень!C13+червень!C13+липень!C13+серпень!C13+вересень!C13+жовтень!C13+листопад!C13+грудень!C13</f>
        <v>0</v>
      </c>
      <c r="D13" s="5">
        <f>січень!D13+лютий!D13+березень!D13+квітень!D13+травень!D13+червень!D13+липень!D13+серпень!D13+вересень!D13+жовтень!D13+листопад!D13+грудень!D13</f>
        <v>63279.05</v>
      </c>
      <c r="E13" s="5">
        <f>січень!E13+лютий!E13+березень!E13+квітень!E13+травень!E13+червень!E13+липень!E13+серпень!E13+вересень!E13+жовтень!E13+листопад!E13+грудень!E13</f>
        <v>0</v>
      </c>
      <c r="F13" s="3">
        <f t="shared" si="0"/>
        <v>63279.05</v>
      </c>
    </row>
    <row r="14" spans="1:6" ht="22.5" customHeight="1">
      <c r="A14" s="5">
        <v>2274</v>
      </c>
      <c r="B14" s="6" t="s">
        <v>8</v>
      </c>
      <c r="C14" s="5">
        <f>січень!C14+лютий!C14+березень!C14+квітень!C14+травень!C14+червень!C14+липень!C14+серпень!C14+вересень!C14+жовтень!C14+листопад!C14+грудень!C14</f>
        <v>0</v>
      </c>
      <c r="D14" s="5">
        <f>січень!D14+лютий!D14+березень!D14+квітень!D14+травень!D14+червень!D14+липень!D14+серпень!D14+вересень!D14+жовтень!D14+листопад!D14+грудень!D14</f>
        <v>18856.059999999998</v>
      </c>
      <c r="E14" s="5">
        <f>січень!E14+лютий!E14+березень!E14+квітень!E14+травень!E14+червень!E14+липень!E14+серпень!E14+вересень!E14+жовтень!E14+листопад!E14+грудень!E14</f>
        <v>0</v>
      </c>
      <c r="F14" s="3">
        <f t="shared" si="0"/>
        <v>18856.059999999998</v>
      </c>
    </row>
    <row r="15" spans="1:6" ht="22.5" customHeight="1">
      <c r="A15" s="5">
        <v>2275</v>
      </c>
      <c r="B15" s="6" t="s">
        <v>9</v>
      </c>
      <c r="C15" s="5">
        <f>січень!C15+лютий!C15+березень!C15+квітень!C15+травень!C15+червень!C15+липень!C15+серпень!C15+вересень!C15+жовтень!C15+листопад!C15+грудень!C15</f>
        <v>0</v>
      </c>
      <c r="D15" s="5">
        <f>січень!D15+лютий!D15+березень!D15+квітень!D15+травень!D15+червень!D15+липень!D15+серпень!D15+вересень!D15+жовтень!D15+листопад!D15+грудень!D15</f>
        <v>3422.58</v>
      </c>
      <c r="E15" s="5">
        <f>січень!E15+лютий!E15+березень!E15+квітень!E15+травень!E15+червень!E15+липень!E15+серпень!E15+вересень!E15+жовтень!E15+листопад!E15+грудень!E15</f>
        <v>0</v>
      </c>
      <c r="F15" s="3">
        <f t="shared" si="0"/>
        <v>3422.58</v>
      </c>
    </row>
    <row r="16" spans="1:6" ht="46.5" customHeight="1">
      <c r="A16" s="5">
        <v>2282</v>
      </c>
      <c r="B16" s="6" t="s">
        <v>10</v>
      </c>
      <c r="C16" s="5">
        <f>січень!C16+лютий!C16+березень!C16+квітень!C16+травень!C16+червень!C16+липень!C16+серпень!C16+вересень!C16+жовтень!C16+листопад!C16+грудень!C16</f>
        <v>0</v>
      </c>
      <c r="D16" s="5">
        <f>січень!D16+лютий!D16+березень!D16+квітень!D16+травень!D16+червень!D16+липень!D16+серпень!D16+вересень!D16+жовтень!D16+листопад!D16+грудень!D16</f>
        <v>0</v>
      </c>
      <c r="E16" s="5">
        <f>січень!E16+лютий!E16+березень!E16+квітень!E16+травень!E16+червень!E16+липень!E16+серпень!E16+вересень!E16+жовтень!E16+листопад!E16+грудень!E16</f>
        <v>0</v>
      </c>
      <c r="F16" s="3">
        <f t="shared" si="0"/>
        <v>0</v>
      </c>
    </row>
    <row r="17" spans="1:6" ht="21.75" customHeight="1">
      <c r="A17" s="5">
        <v>2800</v>
      </c>
      <c r="B17" s="6" t="s">
        <v>11</v>
      </c>
      <c r="C17" s="5">
        <f>січень!C17+лютий!C17+березень!C17+квітень!C17+травень!C17+червень!C17+липень!C17+серпень!C17+вересень!C17+жовтень!C17+листопад!C17+грудень!C17</f>
        <v>0</v>
      </c>
      <c r="D17" s="5">
        <f>січень!D17+лютий!D17+березень!D17+квітень!D17+травень!D17+червень!D17+липень!D17+серпень!D17+вересень!D17+жовтень!D17+листопад!D17+грудень!D17</f>
        <v>245.51</v>
      </c>
      <c r="E17" s="5">
        <f>січень!E17+лютий!E17+березень!E17+квітень!E17+травень!E17+червень!E17+липень!E17+серпень!E17+вересень!E17+жовтень!E17+листопад!E17+грудень!E17</f>
        <v>0</v>
      </c>
      <c r="F17" s="3">
        <f t="shared" si="0"/>
        <v>245.51</v>
      </c>
    </row>
    <row r="18" spans="1:6" ht="30.75" customHeight="1">
      <c r="A18" s="5">
        <v>3110</v>
      </c>
      <c r="B18" s="6" t="s">
        <v>12</v>
      </c>
      <c r="C18" s="5">
        <f>січень!C18+лютий!C18+березень!C18+квітень!C18+травень!C18+червень!C18+липень!C18+серпень!C18+вересень!C18+жовтень!C18+листопад!C18+грудень!C18</f>
        <v>0</v>
      </c>
      <c r="D18" s="5">
        <f>січень!D18+лютий!D18+березень!D18+квітень!D18+травень!D18+червень!D18+липень!D18+серпень!D18+вересень!D18+жовтень!D18+листопад!D18+грудень!D18</f>
        <v>0</v>
      </c>
      <c r="E18" s="5">
        <f>січень!E18+лютий!E18+березень!E18+квітень!E18+травень!E18+червень!E18+липень!E18+серпень!E18+вересень!E18+жовтень!E18+листопад!E18+грудень!E18</f>
        <v>0</v>
      </c>
      <c r="F18" s="3">
        <f t="shared" si="0"/>
        <v>0</v>
      </c>
    </row>
    <row r="19" spans="1:6" ht="25.5" customHeight="1">
      <c r="A19" s="5">
        <v>3132</v>
      </c>
      <c r="B19" s="6" t="s">
        <v>13</v>
      </c>
      <c r="C19" s="5">
        <f>січень!C19+лютий!C19+березень!C19+квітень!C19+травень!C19+червень!C19+липень!C19+серпень!C19+вересень!C19+жовтень!C19+листопад!C19+грудень!C19</f>
        <v>0</v>
      </c>
      <c r="D19" s="5">
        <f>січень!D19+лютий!D19+березень!D19+квітень!D19+травень!D19+червень!D19+липень!D19+серпень!D19+вересень!D19+жовтень!D19+листопад!D19+грудень!D19</f>
        <v>0</v>
      </c>
      <c r="E19" s="5">
        <f>січень!E19+лютий!E19+березень!E19+квітень!E19+травень!E19+червень!E19+липень!E19+серпень!E19+вересень!E19+жовтень!E19+листопад!E19+грудень!E19</f>
        <v>0</v>
      </c>
      <c r="F19" s="3">
        <f t="shared" si="0"/>
        <v>0</v>
      </c>
    </row>
    <row r="20" spans="1:6" ht="23.25" customHeight="1">
      <c r="A20" s="3"/>
      <c r="B20" s="4" t="s">
        <v>14</v>
      </c>
      <c r="C20" s="3">
        <f>SUM(C6:C19)</f>
        <v>3028392.07</v>
      </c>
      <c r="D20" s="3">
        <f>SUM(D6:D19)</f>
        <v>775137.33</v>
      </c>
      <c r="E20" s="3">
        <f>SUM(E6:E19)</f>
        <v>0</v>
      </c>
      <c r="F20" s="3">
        <f t="shared" si="0"/>
        <v>3803529.4</v>
      </c>
    </row>
  </sheetData>
  <sheetProtection/>
  <mergeCells count="4">
    <mergeCell ref="A1:F1"/>
    <mergeCell ref="A2:F2"/>
    <mergeCell ref="A4:B5"/>
    <mergeCell ref="C4:F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.57421875" style="1" customWidth="1"/>
    <col min="2" max="2" width="40.421875" style="1" customWidth="1"/>
    <col min="3" max="3" width="15.57421875" style="1" customWidth="1"/>
    <col min="4" max="4" width="15.28125" style="1" customWidth="1"/>
    <col min="5" max="5" width="15.00390625" style="1" customWidth="1"/>
    <col min="6" max="6" width="14.57421875" style="1" customWidth="1"/>
    <col min="7" max="16384" width="9.140625" style="1" customWidth="1"/>
  </cols>
  <sheetData>
    <row r="1" spans="1:6" ht="30" customHeight="1">
      <c r="A1" s="8" t="s">
        <v>15</v>
      </c>
      <c r="B1" s="8"/>
      <c r="C1" s="8"/>
      <c r="D1" s="8"/>
      <c r="E1" s="8"/>
      <c r="F1" s="8"/>
    </row>
    <row r="2" spans="1:6" ht="45.75" customHeight="1">
      <c r="A2" s="9" t="s">
        <v>22</v>
      </c>
      <c r="B2" s="9"/>
      <c r="C2" s="9"/>
      <c r="D2" s="9"/>
      <c r="E2" s="9"/>
      <c r="F2" s="9"/>
    </row>
    <row r="3" spans="2:6" ht="15" customHeight="1">
      <c r="B3" s="2"/>
      <c r="C3" s="2"/>
      <c r="D3" s="2"/>
      <c r="E3" s="2"/>
      <c r="F3" s="2"/>
    </row>
    <row r="4" spans="1:6" ht="27.75" customHeight="1">
      <c r="A4" s="10" t="s">
        <v>18</v>
      </c>
      <c r="B4" s="10"/>
      <c r="C4" s="11" t="s">
        <v>30</v>
      </c>
      <c r="D4" s="12"/>
      <c r="E4" s="12"/>
      <c r="F4" s="13"/>
    </row>
    <row r="5" spans="1:6" ht="58.5" customHeight="1">
      <c r="A5" s="10"/>
      <c r="B5" s="10"/>
      <c r="C5" s="7" t="s">
        <v>21</v>
      </c>
      <c r="D5" s="7" t="s">
        <v>16</v>
      </c>
      <c r="E5" s="7" t="s">
        <v>17</v>
      </c>
      <c r="F5" s="7" t="s">
        <v>14</v>
      </c>
    </row>
    <row r="6" spans="1:6" ht="22.5" customHeight="1">
      <c r="A6" s="5">
        <v>2110</v>
      </c>
      <c r="B6" s="6" t="s">
        <v>0</v>
      </c>
      <c r="C6" s="6">
        <v>244601.95</v>
      </c>
      <c r="D6" s="5">
        <v>36160.59</v>
      </c>
      <c r="E6" s="5"/>
      <c r="F6" s="3">
        <f>SUM(C6:E6)</f>
        <v>280762.54000000004</v>
      </c>
    </row>
    <row r="7" spans="1:6" ht="22.5" customHeight="1">
      <c r="A7" s="5">
        <v>2120</v>
      </c>
      <c r="B7" s="6" t="s">
        <v>1</v>
      </c>
      <c r="C7" s="6">
        <f>53812.43+2722.44</f>
        <v>56534.87</v>
      </c>
      <c r="D7" s="5">
        <v>8089.18</v>
      </c>
      <c r="E7" s="5"/>
      <c r="F7" s="3">
        <f aca="true" t="shared" si="0" ref="F7:F20">SUM(C7:E7)</f>
        <v>64624.05</v>
      </c>
    </row>
    <row r="8" spans="1:6" ht="22.5" customHeight="1">
      <c r="A8" s="5">
        <v>2210</v>
      </c>
      <c r="B8" s="6" t="s">
        <v>2</v>
      </c>
      <c r="C8" s="6"/>
      <c r="D8" s="5"/>
      <c r="E8" s="5"/>
      <c r="F8" s="3">
        <f t="shared" si="0"/>
        <v>0</v>
      </c>
    </row>
    <row r="9" spans="1:6" ht="22.5" customHeight="1">
      <c r="A9" s="5">
        <v>2230</v>
      </c>
      <c r="B9" s="6" t="s">
        <v>3</v>
      </c>
      <c r="C9" s="6"/>
      <c r="D9" s="5"/>
      <c r="E9" s="5"/>
      <c r="F9" s="3">
        <f t="shared" si="0"/>
        <v>0</v>
      </c>
    </row>
    <row r="10" spans="1:6" ht="22.5" customHeight="1">
      <c r="A10" s="5">
        <v>2240</v>
      </c>
      <c r="B10" s="6" t="s">
        <v>4</v>
      </c>
      <c r="C10" s="6"/>
      <c r="D10" s="5">
        <v>1327.2</v>
      </c>
      <c r="E10" s="5"/>
      <c r="F10" s="3">
        <f t="shared" si="0"/>
        <v>1327.2</v>
      </c>
    </row>
    <row r="11" spans="1:6" ht="22.5" customHeight="1">
      <c r="A11" s="5">
        <v>2250</v>
      </c>
      <c r="B11" s="6" t="s">
        <v>5</v>
      </c>
      <c r="C11" s="6"/>
      <c r="D11" s="5"/>
      <c r="E11" s="5"/>
      <c r="F11" s="3">
        <f t="shared" si="0"/>
        <v>0</v>
      </c>
    </row>
    <row r="12" spans="1:6" ht="31.5" customHeight="1">
      <c r="A12" s="5">
        <v>2272</v>
      </c>
      <c r="B12" s="6" t="s">
        <v>6</v>
      </c>
      <c r="C12" s="6"/>
      <c r="D12" s="5"/>
      <c r="E12" s="5"/>
      <c r="F12" s="3">
        <f t="shared" si="0"/>
        <v>0</v>
      </c>
    </row>
    <row r="13" spans="1:6" ht="22.5" customHeight="1">
      <c r="A13" s="5">
        <v>2273</v>
      </c>
      <c r="B13" s="6" t="s">
        <v>7</v>
      </c>
      <c r="C13" s="6"/>
      <c r="D13" s="5"/>
      <c r="E13" s="5"/>
      <c r="F13" s="3">
        <f t="shared" si="0"/>
        <v>0</v>
      </c>
    </row>
    <row r="14" spans="1:6" ht="22.5" customHeight="1">
      <c r="A14" s="5">
        <v>2274</v>
      </c>
      <c r="B14" s="6" t="s">
        <v>8</v>
      </c>
      <c r="C14" s="6"/>
      <c r="D14" s="5"/>
      <c r="E14" s="5"/>
      <c r="F14" s="3">
        <f t="shared" si="0"/>
        <v>0</v>
      </c>
    </row>
    <row r="15" spans="1:6" ht="22.5" customHeight="1">
      <c r="A15" s="5">
        <v>2275</v>
      </c>
      <c r="B15" s="6" t="s">
        <v>9</v>
      </c>
      <c r="C15" s="6"/>
      <c r="D15" s="5"/>
      <c r="E15" s="5"/>
      <c r="F15" s="3">
        <f t="shared" si="0"/>
        <v>0</v>
      </c>
    </row>
    <row r="16" spans="1:6" ht="46.5" customHeight="1">
      <c r="A16" s="5">
        <v>2282</v>
      </c>
      <c r="B16" s="6" t="s">
        <v>10</v>
      </c>
      <c r="C16" s="6"/>
      <c r="D16" s="5"/>
      <c r="E16" s="5"/>
      <c r="F16" s="3">
        <f t="shared" si="0"/>
        <v>0</v>
      </c>
    </row>
    <row r="17" spans="1:6" ht="21.75" customHeight="1">
      <c r="A17" s="5">
        <v>2800</v>
      </c>
      <c r="B17" s="6" t="s">
        <v>11</v>
      </c>
      <c r="C17" s="6"/>
      <c r="D17" s="5"/>
      <c r="E17" s="5"/>
      <c r="F17" s="3">
        <f t="shared" si="0"/>
        <v>0</v>
      </c>
    </row>
    <row r="18" spans="1:6" ht="30.75" customHeight="1">
      <c r="A18" s="5">
        <v>3110</v>
      </c>
      <c r="B18" s="6" t="s">
        <v>12</v>
      </c>
      <c r="C18" s="6"/>
      <c r="D18" s="5"/>
      <c r="E18" s="5"/>
      <c r="F18" s="3">
        <f t="shared" si="0"/>
        <v>0</v>
      </c>
    </row>
    <row r="19" spans="1:6" ht="25.5" customHeight="1">
      <c r="A19" s="5">
        <v>3132</v>
      </c>
      <c r="B19" s="6" t="s">
        <v>13</v>
      </c>
      <c r="C19" s="6"/>
      <c r="D19" s="5"/>
      <c r="E19" s="5"/>
      <c r="F19" s="3">
        <f t="shared" si="0"/>
        <v>0</v>
      </c>
    </row>
    <row r="20" spans="1:6" ht="23.25" customHeight="1">
      <c r="A20" s="3"/>
      <c r="B20" s="4" t="s">
        <v>14</v>
      </c>
      <c r="C20" s="3">
        <f>SUM(C6:C19)</f>
        <v>301136.82</v>
      </c>
      <c r="D20" s="3">
        <f>SUM(D6:D19)</f>
        <v>45576.969999999994</v>
      </c>
      <c r="E20" s="3">
        <f>SUM(E6:E19)</f>
        <v>0</v>
      </c>
      <c r="F20" s="3">
        <f t="shared" si="0"/>
        <v>346713.79</v>
      </c>
    </row>
  </sheetData>
  <sheetProtection/>
  <mergeCells count="4">
    <mergeCell ref="A1:F1"/>
    <mergeCell ref="A2:F2"/>
    <mergeCell ref="A4:B5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2">
      <selection activeCell="D13" sqref="D13"/>
    </sheetView>
  </sheetViews>
  <sheetFormatPr defaultColWidth="9.140625" defaultRowHeight="15"/>
  <cols>
    <col min="1" max="1" width="6.57421875" style="1" customWidth="1"/>
    <col min="2" max="2" width="40.421875" style="1" customWidth="1"/>
    <col min="3" max="3" width="16.140625" style="1" customWidth="1"/>
    <col min="4" max="4" width="15.28125" style="1" customWidth="1"/>
    <col min="5" max="5" width="15.00390625" style="1" customWidth="1"/>
    <col min="6" max="6" width="14.57421875" style="1" customWidth="1"/>
    <col min="7" max="16384" width="9.140625" style="1" customWidth="1"/>
  </cols>
  <sheetData>
    <row r="1" spans="1:6" ht="30" customHeight="1">
      <c r="A1" s="8" t="s">
        <v>15</v>
      </c>
      <c r="B1" s="8"/>
      <c r="C1" s="8"/>
      <c r="D1" s="8"/>
      <c r="E1" s="8"/>
      <c r="F1" s="8"/>
    </row>
    <row r="2" spans="1:6" ht="45.75" customHeight="1">
      <c r="A2" s="9" t="s">
        <v>22</v>
      </c>
      <c r="B2" s="9"/>
      <c r="C2" s="9"/>
      <c r="D2" s="9"/>
      <c r="E2" s="9"/>
      <c r="F2" s="9"/>
    </row>
    <row r="3" spans="2:6" ht="15" customHeight="1">
      <c r="B3" s="2"/>
      <c r="C3" s="2"/>
      <c r="D3" s="2"/>
      <c r="E3" s="2"/>
      <c r="F3" s="2"/>
    </row>
    <row r="4" spans="1:6" ht="27.75" customHeight="1">
      <c r="A4" s="10" t="s">
        <v>18</v>
      </c>
      <c r="B4" s="10"/>
      <c r="C4" s="11" t="s">
        <v>32</v>
      </c>
      <c r="D4" s="12"/>
      <c r="E4" s="12"/>
      <c r="F4" s="13"/>
    </row>
    <row r="5" spans="1:6" ht="58.5" customHeight="1">
      <c r="A5" s="10"/>
      <c r="B5" s="10"/>
      <c r="C5" s="7" t="s">
        <v>21</v>
      </c>
      <c r="D5" s="7" t="s">
        <v>16</v>
      </c>
      <c r="E5" s="7" t="s">
        <v>17</v>
      </c>
      <c r="F5" s="7" t="s">
        <v>14</v>
      </c>
    </row>
    <row r="6" spans="1:6" ht="22.5" customHeight="1">
      <c r="A6" s="5">
        <v>2110</v>
      </c>
      <c r="B6" s="6" t="s">
        <v>0</v>
      </c>
      <c r="C6" s="6">
        <v>193825.63</v>
      </c>
      <c r="D6" s="5">
        <v>26281.08</v>
      </c>
      <c r="E6" s="5"/>
      <c r="F6" s="3">
        <f>SUM(C6:E6)</f>
        <v>220106.71000000002</v>
      </c>
    </row>
    <row r="7" spans="1:6" ht="22.5" customHeight="1">
      <c r="A7" s="5">
        <v>2120</v>
      </c>
      <c r="B7" s="6" t="s">
        <v>1</v>
      </c>
      <c r="C7" s="6">
        <v>42676.38</v>
      </c>
      <c r="D7" s="5">
        <v>7839.64</v>
      </c>
      <c r="E7" s="5"/>
      <c r="F7" s="3">
        <f aca="true" t="shared" si="0" ref="F7:F20">SUM(C7:E7)</f>
        <v>50516.02</v>
      </c>
    </row>
    <row r="8" spans="1:6" ht="22.5" customHeight="1">
      <c r="A8" s="5">
        <v>2210</v>
      </c>
      <c r="B8" s="6" t="s">
        <v>2</v>
      </c>
      <c r="C8" s="6"/>
      <c r="D8" s="5"/>
      <c r="E8" s="5"/>
      <c r="F8" s="3">
        <f t="shared" si="0"/>
        <v>0</v>
      </c>
    </row>
    <row r="9" spans="1:6" ht="22.5" customHeight="1">
      <c r="A9" s="5">
        <v>2230</v>
      </c>
      <c r="B9" s="6" t="s">
        <v>3</v>
      </c>
      <c r="C9" s="6"/>
      <c r="D9" s="5"/>
      <c r="E9" s="5"/>
      <c r="F9" s="3">
        <f t="shared" si="0"/>
        <v>0</v>
      </c>
    </row>
    <row r="10" spans="1:6" ht="22.5" customHeight="1">
      <c r="A10" s="5">
        <v>2240</v>
      </c>
      <c r="B10" s="6" t="s">
        <v>4</v>
      </c>
      <c r="C10" s="6"/>
      <c r="D10" s="5">
        <f>91.2+5319.6+3858+15135.6+3219.6</f>
        <v>27624</v>
      </c>
      <c r="E10" s="5"/>
      <c r="F10" s="3">
        <f t="shared" si="0"/>
        <v>27624</v>
      </c>
    </row>
    <row r="11" spans="1:6" ht="22.5" customHeight="1">
      <c r="A11" s="5">
        <v>2250</v>
      </c>
      <c r="B11" s="6" t="s">
        <v>5</v>
      </c>
      <c r="C11" s="6"/>
      <c r="D11" s="5"/>
      <c r="E11" s="5"/>
      <c r="F11" s="3">
        <f t="shared" si="0"/>
        <v>0</v>
      </c>
    </row>
    <row r="12" spans="1:6" ht="31.5" customHeight="1">
      <c r="A12" s="5">
        <v>2272</v>
      </c>
      <c r="B12" s="6" t="s">
        <v>6</v>
      </c>
      <c r="C12" s="6"/>
      <c r="D12" s="5"/>
      <c r="E12" s="5"/>
      <c r="F12" s="3">
        <f t="shared" si="0"/>
        <v>0</v>
      </c>
    </row>
    <row r="13" spans="1:6" ht="22.5" customHeight="1">
      <c r="A13" s="5">
        <v>2273</v>
      </c>
      <c r="B13" s="6" t="s">
        <v>7</v>
      </c>
      <c r="C13" s="6"/>
      <c r="D13" s="5">
        <v>2872.55</v>
      </c>
      <c r="E13" s="5"/>
      <c r="F13" s="3">
        <f t="shared" si="0"/>
        <v>2872.55</v>
      </c>
    </row>
    <row r="14" spans="1:6" ht="22.5" customHeight="1">
      <c r="A14" s="5">
        <v>2274</v>
      </c>
      <c r="B14" s="6" t="s">
        <v>8</v>
      </c>
      <c r="C14" s="6"/>
      <c r="D14" s="5"/>
      <c r="E14" s="5"/>
      <c r="F14" s="3">
        <f t="shared" si="0"/>
        <v>0</v>
      </c>
    </row>
    <row r="15" spans="1:6" ht="22.5" customHeight="1">
      <c r="A15" s="5">
        <v>2275</v>
      </c>
      <c r="B15" s="6" t="s">
        <v>9</v>
      </c>
      <c r="C15" s="6"/>
      <c r="D15" s="5"/>
      <c r="E15" s="5"/>
      <c r="F15" s="3">
        <f t="shared" si="0"/>
        <v>0</v>
      </c>
    </row>
    <row r="16" spans="1:6" ht="46.5" customHeight="1">
      <c r="A16" s="5">
        <v>2282</v>
      </c>
      <c r="B16" s="6" t="s">
        <v>10</v>
      </c>
      <c r="C16" s="6"/>
      <c r="D16" s="5"/>
      <c r="E16" s="5"/>
      <c r="F16" s="3">
        <f t="shared" si="0"/>
        <v>0</v>
      </c>
    </row>
    <row r="17" spans="1:6" ht="21.75" customHeight="1">
      <c r="A17" s="5">
        <v>2800</v>
      </c>
      <c r="B17" s="6" t="s">
        <v>11</v>
      </c>
      <c r="C17" s="6"/>
      <c r="D17" s="5"/>
      <c r="E17" s="5"/>
      <c r="F17" s="3">
        <f t="shared" si="0"/>
        <v>0</v>
      </c>
    </row>
    <row r="18" spans="1:6" ht="30.75" customHeight="1">
      <c r="A18" s="5">
        <v>3110</v>
      </c>
      <c r="B18" s="6" t="s">
        <v>12</v>
      </c>
      <c r="C18" s="6"/>
      <c r="D18" s="5"/>
      <c r="E18" s="5"/>
      <c r="F18" s="3">
        <f t="shared" si="0"/>
        <v>0</v>
      </c>
    </row>
    <row r="19" spans="1:6" ht="25.5" customHeight="1">
      <c r="A19" s="5">
        <v>3132</v>
      </c>
      <c r="B19" s="6" t="s">
        <v>13</v>
      </c>
      <c r="C19" s="6"/>
      <c r="D19" s="5"/>
      <c r="E19" s="5"/>
      <c r="F19" s="3">
        <f t="shared" si="0"/>
        <v>0</v>
      </c>
    </row>
    <row r="20" spans="1:6" ht="23.25" customHeight="1">
      <c r="A20" s="3"/>
      <c r="B20" s="4" t="s">
        <v>14</v>
      </c>
      <c r="C20" s="3">
        <f>SUM(C6:C19)</f>
        <v>236502.01</v>
      </c>
      <c r="D20" s="3">
        <f>SUM(D6:D19)</f>
        <v>64617.270000000004</v>
      </c>
      <c r="E20" s="3">
        <f>SUM(E6:E19)</f>
        <v>0</v>
      </c>
      <c r="F20" s="3">
        <f t="shared" si="0"/>
        <v>301119.28</v>
      </c>
    </row>
  </sheetData>
  <sheetProtection/>
  <mergeCells count="4">
    <mergeCell ref="A1:F1"/>
    <mergeCell ref="A2:F2"/>
    <mergeCell ref="A4:B5"/>
    <mergeCell ref="C4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4">
      <selection activeCell="E15" sqref="E15"/>
    </sheetView>
  </sheetViews>
  <sheetFormatPr defaultColWidth="9.140625" defaultRowHeight="15"/>
  <cols>
    <col min="1" max="1" width="6.57421875" style="1" customWidth="1"/>
    <col min="2" max="2" width="40.421875" style="1" customWidth="1"/>
    <col min="3" max="3" width="17.00390625" style="1" customWidth="1"/>
    <col min="4" max="4" width="15.28125" style="1" customWidth="1"/>
    <col min="5" max="5" width="15.00390625" style="1" customWidth="1"/>
    <col min="6" max="6" width="14.57421875" style="1" customWidth="1"/>
    <col min="7" max="16384" width="9.140625" style="1" customWidth="1"/>
  </cols>
  <sheetData>
    <row r="1" spans="1:6" ht="30" customHeight="1">
      <c r="A1" s="8" t="s">
        <v>15</v>
      </c>
      <c r="B1" s="8"/>
      <c r="C1" s="8"/>
      <c r="D1" s="8"/>
      <c r="E1" s="8"/>
      <c r="F1" s="8"/>
    </row>
    <row r="2" spans="1:6" ht="45.75" customHeight="1">
      <c r="A2" s="9" t="s">
        <v>22</v>
      </c>
      <c r="B2" s="9"/>
      <c r="C2" s="9"/>
      <c r="D2" s="9"/>
      <c r="E2" s="9"/>
      <c r="F2" s="9"/>
    </row>
    <row r="3" spans="2:6" ht="15" customHeight="1">
      <c r="B3" s="2"/>
      <c r="C3" s="2"/>
      <c r="D3" s="2"/>
      <c r="E3" s="2"/>
      <c r="F3" s="2"/>
    </row>
    <row r="4" spans="1:6" ht="27.75" customHeight="1">
      <c r="A4" s="10" t="s">
        <v>18</v>
      </c>
      <c r="B4" s="10"/>
      <c r="C4" s="11" t="s">
        <v>33</v>
      </c>
      <c r="D4" s="12"/>
      <c r="E4" s="12"/>
      <c r="F4" s="13"/>
    </row>
    <row r="5" spans="1:6" ht="58.5" customHeight="1">
      <c r="A5" s="10"/>
      <c r="B5" s="10"/>
      <c r="C5" s="7" t="s">
        <v>21</v>
      </c>
      <c r="D5" s="7" t="s">
        <v>16</v>
      </c>
      <c r="E5" s="7" t="s">
        <v>17</v>
      </c>
      <c r="F5" s="7" t="s">
        <v>14</v>
      </c>
    </row>
    <row r="6" spans="1:6" ht="22.5" customHeight="1">
      <c r="A6" s="5">
        <v>2110</v>
      </c>
      <c r="B6" s="6" t="s">
        <v>0</v>
      </c>
      <c r="C6" s="6">
        <v>203911.2</v>
      </c>
      <c r="D6" s="5">
        <v>43157.41</v>
      </c>
      <c r="E6" s="5"/>
      <c r="F6" s="3">
        <f>SUM(C6:E6)</f>
        <v>247068.61000000002</v>
      </c>
    </row>
    <row r="7" spans="1:6" ht="22.5" customHeight="1">
      <c r="A7" s="5">
        <v>2120</v>
      </c>
      <c r="B7" s="6" t="s">
        <v>1</v>
      </c>
      <c r="C7" s="6">
        <v>44860.47</v>
      </c>
      <c r="D7" s="5">
        <v>11665.16</v>
      </c>
      <c r="E7" s="5"/>
      <c r="F7" s="3">
        <f aca="true" t="shared" si="0" ref="F7:F20">SUM(C7:E7)</f>
        <v>56525.630000000005</v>
      </c>
    </row>
    <row r="8" spans="1:6" ht="22.5" customHeight="1">
      <c r="A8" s="5">
        <v>2210</v>
      </c>
      <c r="B8" s="6" t="s">
        <v>2</v>
      </c>
      <c r="C8" s="6"/>
      <c r="D8" s="5"/>
      <c r="E8" s="5"/>
      <c r="F8" s="3">
        <f t="shared" si="0"/>
        <v>0</v>
      </c>
    </row>
    <row r="9" spans="1:6" ht="22.5" customHeight="1">
      <c r="A9" s="5">
        <v>2230</v>
      </c>
      <c r="B9" s="6" t="s">
        <v>3</v>
      </c>
      <c r="C9" s="6"/>
      <c r="D9" s="5"/>
      <c r="E9" s="5"/>
      <c r="F9" s="3">
        <f t="shared" si="0"/>
        <v>0</v>
      </c>
    </row>
    <row r="10" spans="1:6" ht="22.5" customHeight="1">
      <c r="A10" s="5">
        <v>2240</v>
      </c>
      <c r="B10" s="6" t="s">
        <v>4</v>
      </c>
      <c r="C10" s="6"/>
      <c r="D10" s="5">
        <v>762</v>
      </c>
      <c r="E10" s="5"/>
      <c r="F10" s="3">
        <f t="shared" si="0"/>
        <v>762</v>
      </c>
    </row>
    <row r="11" spans="1:6" ht="22.5" customHeight="1">
      <c r="A11" s="5">
        <v>2250</v>
      </c>
      <c r="B11" s="6" t="s">
        <v>5</v>
      </c>
      <c r="C11" s="6"/>
      <c r="D11" s="5"/>
      <c r="E11" s="5"/>
      <c r="F11" s="3">
        <f t="shared" si="0"/>
        <v>0</v>
      </c>
    </row>
    <row r="12" spans="1:6" ht="31.5" customHeight="1">
      <c r="A12" s="5">
        <v>2272</v>
      </c>
      <c r="B12" s="6" t="s">
        <v>6</v>
      </c>
      <c r="C12" s="6"/>
      <c r="D12" s="5"/>
      <c r="E12" s="5"/>
      <c r="F12" s="3">
        <f t="shared" si="0"/>
        <v>0</v>
      </c>
    </row>
    <row r="13" spans="1:6" ht="22.5" customHeight="1">
      <c r="A13" s="5">
        <v>2273</v>
      </c>
      <c r="B13" s="6" t="s">
        <v>7</v>
      </c>
      <c r="C13" s="6"/>
      <c r="D13" s="5"/>
      <c r="E13" s="5"/>
      <c r="F13" s="3">
        <f t="shared" si="0"/>
        <v>0</v>
      </c>
    </row>
    <row r="14" spans="1:6" ht="22.5" customHeight="1">
      <c r="A14" s="5">
        <v>2274</v>
      </c>
      <c r="B14" s="6" t="s">
        <v>8</v>
      </c>
      <c r="C14" s="6"/>
      <c r="D14" s="5">
        <f>135.68+2059.85</f>
        <v>2195.5299999999997</v>
      </c>
      <c r="E14" s="5"/>
      <c r="F14" s="3">
        <f t="shared" si="0"/>
        <v>2195.5299999999997</v>
      </c>
    </row>
    <row r="15" spans="1:6" ht="22.5" customHeight="1">
      <c r="A15" s="5">
        <v>2275</v>
      </c>
      <c r="B15" s="6" t="s">
        <v>9</v>
      </c>
      <c r="C15" s="6"/>
      <c r="D15" s="5">
        <v>3422.58</v>
      </c>
      <c r="E15" s="5"/>
      <c r="F15" s="3">
        <f t="shared" si="0"/>
        <v>3422.58</v>
      </c>
    </row>
    <row r="16" spans="1:6" ht="46.5" customHeight="1">
      <c r="A16" s="5">
        <v>2282</v>
      </c>
      <c r="B16" s="6" t="s">
        <v>10</v>
      </c>
      <c r="C16" s="6"/>
      <c r="D16" s="5"/>
      <c r="E16" s="5"/>
      <c r="F16" s="3">
        <f t="shared" si="0"/>
        <v>0</v>
      </c>
    </row>
    <row r="17" spans="1:6" ht="21.75" customHeight="1">
      <c r="A17" s="5">
        <v>2800</v>
      </c>
      <c r="B17" s="6" t="s">
        <v>11</v>
      </c>
      <c r="C17" s="6"/>
      <c r="D17" s="5"/>
      <c r="E17" s="5"/>
      <c r="F17" s="3">
        <f t="shared" si="0"/>
        <v>0</v>
      </c>
    </row>
    <row r="18" spans="1:6" ht="30.75" customHeight="1">
      <c r="A18" s="5">
        <v>3110</v>
      </c>
      <c r="B18" s="6" t="s">
        <v>12</v>
      </c>
      <c r="C18" s="6"/>
      <c r="D18" s="5"/>
      <c r="E18" s="5"/>
      <c r="F18" s="3">
        <f t="shared" si="0"/>
        <v>0</v>
      </c>
    </row>
    <row r="19" spans="1:6" ht="25.5" customHeight="1">
      <c r="A19" s="5">
        <v>3132</v>
      </c>
      <c r="B19" s="6" t="s">
        <v>13</v>
      </c>
      <c r="C19" s="6"/>
      <c r="D19" s="5"/>
      <c r="E19" s="5"/>
      <c r="F19" s="3">
        <f t="shared" si="0"/>
        <v>0</v>
      </c>
    </row>
    <row r="20" spans="1:6" ht="23.25" customHeight="1">
      <c r="A20" s="3"/>
      <c r="B20" s="4" t="s">
        <v>14</v>
      </c>
      <c r="C20" s="3">
        <f>SUM(C6:C19)</f>
        <v>248771.67</v>
      </c>
      <c r="D20" s="3">
        <f>SUM(D6:D19)</f>
        <v>61202.68000000001</v>
      </c>
      <c r="E20" s="3">
        <f>SUM(E6:E19)</f>
        <v>0</v>
      </c>
      <c r="F20" s="3">
        <f t="shared" si="0"/>
        <v>309974.35000000003</v>
      </c>
    </row>
  </sheetData>
  <sheetProtection/>
  <mergeCells count="4">
    <mergeCell ref="A1:F1"/>
    <mergeCell ref="A2:F2"/>
    <mergeCell ref="A4:B5"/>
    <mergeCell ref="C4:F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57421875" style="1" customWidth="1"/>
    <col min="2" max="2" width="40.421875" style="1" customWidth="1"/>
    <col min="3" max="3" width="16.421875" style="1" customWidth="1"/>
    <col min="4" max="4" width="15.28125" style="1" customWidth="1"/>
    <col min="5" max="5" width="15.00390625" style="1" customWidth="1"/>
    <col min="6" max="6" width="14.57421875" style="1" customWidth="1"/>
    <col min="7" max="16384" width="9.140625" style="1" customWidth="1"/>
  </cols>
  <sheetData>
    <row r="1" spans="1:6" ht="30" customHeight="1">
      <c r="A1" s="8" t="s">
        <v>15</v>
      </c>
      <c r="B1" s="8"/>
      <c r="C1" s="8"/>
      <c r="D1" s="8"/>
      <c r="E1" s="8"/>
      <c r="F1" s="8"/>
    </row>
    <row r="2" spans="1:6" ht="45.75" customHeight="1">
      <c r="A2" s="9" t="s">
        <v>22</v>
      </c>
      <c r="B2" s="9"/>
      <c r="C2" s="9"/>
      <c r="D2" s="9"/>
      <c r="E2" s="9"/>
      <c r="F2" s="9"/>
    </row>
    <row r="3" spans="2:6" ht="15" customHeight="1">
      <c r="B3" s="2"/>
      <c r="C3" s="2"/>
      <c r="D3" s="2"/>
      <c r="E3" s="2"/>
      <c r="F3" s="2"/>
    </row>
    <row r="4" spans="1:6" ht="27.75" customHeight="1">
      <c r="A4" s="10" t="s">
        <v>18</v>
      </c>
      <c r="B4" s="10"/>
      <c r="C4" s="11" t="s">
        <v>34</v>
      </c>
      <c r="D4" s="12"/>
      <c r="E4" s="12"/>
      <c r="F4" s="13"/>
    </row>
    <row r="5" spans="1:6" ht="58.5" customHeight="1">
      <c r="A5" s="10"/>
      <c r="B5" s="10"/>
      <c r="C5" s="7" t="s">
        <v>21</v>
      </c>
      <c r="D5" s="7" t="s">
        <v>16</v>
      </c>
      <c r="E5" s="7" t="s">
        <v>17</v>
      </c>
      <c r="F5" s="7" t="s">
        <v>14</v>
      </c>
    </row>
    <row r="6" spans="1:6" ht="22.5" customHeight="1">
      <c r="A6" s="5">
        <v>2110</v>
      </c>
      <c r="B6" s="6" t="s">
        <v>0</v>
      </c>
      <c r="C6" s="6">
        <f>214166.21</f>
        <v>214166.21</v>
      </c>
      <c r="D6" s="5">
        <v>79560.23</v>
      </c>
      <c r="E6" s="5"/>
      <c r="F6" s="3">
        <f>SUM(C6:E6)</f>
        <v>293726.44</v>
      </c>
    </row>
    <row r="7" spans="1:6" ht="22.5" customHeight="1">
      <c r="A7" s="5">
        <v>2120</v>
      </c>
      <c r="B7" s="6" t="s">
        <v>1</v>
      </c>
      <c r="C7" s="6">
        <v>47116.56</v>
      </c>
      <c r="D7" s="5">
        <v>17503.26</v>
      </c>
      <c r="E7" s="5"/>
      <c r="F7" s="3">
        <f aca="true" t="shared" si="0" ref="F7:F20">SUM(C7:E7)</f>
        <v>64619.81999999999</v>
      </c>
    </row>
    <row r="8" spans="1:6" ht="22.5" customHeight="1">
      <c r="A8" s="5">
        <v>2210</v>
      </c>
      <c r="B8" s="6" t="s">
        <v>2</v>
      </c>
      <c r="C8" s="6"/>
      <c r="D8" s="5"/>
      <c r="E8" s="5"/>
      <c r="F8" s="3">
        <f>SUM(C8:E8)</f>
        <v>0</v>
      </c>
    </row>
    <row r="9" spans="1:6" ht="22.5" customHeight="1">
      <c r="A9" s="5">
        <v>2230</v>
      </c>
      <c r="B9" s="6" t="s">
        <v>3</v>
      </c>
      <c r="C9" s="6"/>
      <c r="D9" s="5"/>
      <c r="E9" s="5"/>
      <c r="F9" s="3">
        <f t="shared" si="0"/>
        <v>0</v>
      </c>
    </row>
    <row r="10" spans="1:6" ht="22.5" customHeight="1">
      <c r="A10" s="5">
        <v>2240</v>
      </c>
      <c r="B10" s="6" t="s">
        <v>4</v>
      </c>
      <c r="C10" s="6"/>
      <c r="D10" s="5">
        <v>762</v>
      </c>
      <c r="E10" s="5"/>
      <c r="F10" s="3">
        <f t="shared" si="0"/>
        <v>762</v>
      </c>
    </row>
    <row r="11" spans="1:6" ht="22.5" customHeight="1">
      <c r="A11" s="5">
        <v>2250</v>
      </c>
      <c r="B11" s="6" t="s">
        <v>5</v>
      </c>
      <c r="C11" s="6"/>
      <c r="D11" s="5"/>
      <c r="E11" s="5"/>
      <c r="F11" s="3">
        <f t="shared" si="0"/>
        <v>0</v>
      </c>
    </row>
    <row r="12" spans="1:6" ht="31.5" customHeight="1">
      <c r="A12" s="5">
        <v>2272</v>
      </c>
      <c r="B12" s="6" t="s">
        <v>6</v>
      </c>
      <c r="C12" s="6"/>
      <c r="D12" s="5"/>
      <c r="E12" s="5"/>
      <c r="F12" s="3">
        <f t="shared" si="0"/>
        <v>0</v>
      </c>
    </row>
    <row r="13" spans="1:6" ht="22.5" customHeight="1">
      <c r="A13" s="5">
        <v>2273</v>
      </c>
      <c r="B13" s="6" t="s">
        <v>7</v>
      </c>
      <c r="C13" s="6"/>
      <c r="D13" s="5"/>
      <c r="E13" s="5"/>
      <c r="F13" s="3">
        <f t="shared" si="0"/>
        <v>0</v>
      </c>
    </row>
    <row r="14" spans="1:6" ht="22.5" customHeight="1">
      <c r="A14" s="5">
        <v>2274</v>
      </c>
      <c r="B14" s="6" t="s">
        <v>8</v>
      </c>
      <c r="C14" s="6"/>
      <c r="D14" s="5"/>
      <c r="E14" s="5"/>
      <c r="F14" s="3">
        <f t="shared" si="0"/>
        <v>0</v>
      </c>
    </row>
    <row r="15" spans="1:6" ht="22.5" customHeight="1">
      <c r="A15" s="5">
        <v>2275</v>
      </c>
      <c r="B15" s="6" t="s">
        <v>9</v>
      </c>
      <c r="C15" s="6"/>
      <c r="D15" s="5"/>
      <c r="E15" s="5"/>
      <c r="F15" s="3">
        <f t="shared" si="0"/>
        <v>0</v>
      </c>
    </row>
    <row r="16" spans="1:6" ht="46.5" customHeight="1">
      <c r="A16" s="5">
        <v>2282</v>
      </c>
      <c r="B16" s="6" t="s">
        <v>10</v>
      </c>
      <c r="C16" s="6"/>
      <c r="D16" s="5"/>
      <c r="E16" s="5"/>
      <c r="F16" s="3">
        <f t="shared" si="0"/>
        <v>0</v>
      </c>
    </row>
    <row r="17" spans="1:6" ht="21.75" customHeight="1">
      <c r="A17" s="5">
        <v>2800</v>
      </c>
      <c r="B17" s="6" t="s">
        <v>11</v>
      </c>
      <c r="C17" s="6"/>
      <c r="D17" s="5"/>
      <c r="E17" s="5"/>
      <c r="F17" s="3">
        <f t="shared" si="0"/>
        <v>0</v>
      </c>
    </row>
    <row r="18" spans="1:6" ht="30.75" customHeight="1">
      <c r="A18" s="5">
        <v>3110</v>
      </c>
      <c r="B18" s="6" t="s">
        <v>12</v>
      </c>
      <c r="C18" s="6"/>
      <c r="D18" s="5"/>
      <c r="E18" s="5"/>
      <c r="F18" s="3">
        <f t="shared" si="0"/>
        <v>0</v>
      </c>
    </row>
    <row r="19" spans="1:6" ht="25.5" customHeight="1">
      <c r="A19" s="5">
        <v>3132</v>
      </c>
      <c r="B19" s="6" t="s">
        <v>13</v>
      </c>
      <c r="C19" s="6"/>
      <c r="D19" s="5"/>
      <c r="E19" s="5"/>
      <c r="F19" s="3">
        <f>SUM(C19:E19)</f>
        <v>0</v>
      </c>
    </row>
    <row r="20" spans="1:6" ht="23.25" customHeight="1">
      <c r="A20" s="3"/>
      <c r="B20" s="4" t="s">
        <v>14</v>
      </c>
      <c r="C20" s="3">
        <f>SUM(C6:C19)</f>
        <v>261282.77</v>
      </c>
      <c r="D20" s="3">
        <f>SUM(D6:D19)</f>
        <v>97825.48999999999</v>
      </c>
      <c r="E20" s="3">
        <f>SUM(E6:E19)</f>
        <v>0</v>
      </c>
      <c r="F20" s="3">
        <f t="shared" si="0"/>
        <v>359108.26</v>
      </c>
    </row>
  </sheetData>
  <sheetProtection/>
  <mergeCells count="4">
    <mergeCell ref="A1:F1"/>
    <mergeCell ref="A2:F2"/>
    <mergeCell ref="A4:B5"/>
    <mergeCell ref="C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6.57421875" style="1" customWidth="1"/>
    <col min="2" max="2" width="40.421875" style="1" customWidth="1"/>
    <col min="3" max="4" width="15.28125" style="1" customWidth="1"/>
    <col min="5" max="5" width="15.00390625" style="1" customWidth="1"/>
    <col min="6" max="6" width="14.57421875" style="1" customWidth="1"/>
    <col min="7" max="16384" width="9.140625" style="1" customWidth="1"/>
  </cols>
  <sheetData>
    <row r="1" spans="1:6" ht="30" customHeight="1">
      <c r="A1" s="8" t="s">
        <v>15</v>
      </c>
      <c r="B1" s="8"/>
      <c r="C1" s="8"/>
      <c r="D1" s="8"/>
      <c r="E1" s="8"/>
      <c r="F1" s="8"/>
    </row>
    <row r="2" spans="1:6" ht="45.75" customHeight="1">
      <c r="A2" s="9" t="s">
        <v>22</v>
      </c>
      <c r="B2" s="9"/>
      <c r="C2" s="9"/>
      <c r="D2" s="9"/>
      <c r="E2" s="9"/>
      <c r="F2" s="9"/>
    </row>
    <row r="3" spans="2:6" ht="15" customHeight="1">
      <c r="B3" s="2"/>
      <c r="C3" s="2"/>
      <c r="D3" s="2"/>
      <c r="E3" s="2"/>
      <c r="F3" s="2"/>
    </row>
    <row r="4" spans="1:6" ht="27.75" customHeight="1">
      <c r="A4" s="10" t="s">
        <v>18</v>
      </c>
      <c r="B4" s="10"/>
      <c r="C4" s="11" t="s">
        <v>23</v>
      </c>
      <c r="D4" s="12"/>
      <c r="E4" s="12"/>
      <c r="F4" s="13"/>
    </row>
    <row r="5" spans="1:6" ht="58.5" customHeight="1">
      <c r="A5" s="10"/>
      <c r="B5" s="10"/>
      <c r="C5" s="7" t="s">
        <v>21</v>
      </c>
      <c r="D5" s="7" t="s">
        <v>16</v>
      </c>
      <c r="E5" s="7" t="s">
        <v>17</v>
      </c>
      <c r="F5" s="7" t="s">
        <v>14</v>
      </c>
    </row>
    <row r="6" spans="1:6" ht="22.5" customHeight="1">
      <c r="A6" s="5">
        <v>2110</v>
      </c>
      <c r="B6" s="6" t="s">
        <v>0</v>
      </c>
      <c r="C6" s="6">
        <v>210895.7</v>
      </c>
      <c r="D6" s="5">
        <v>58975.58</v>
      </c>
      <c r="E6" s="5"/>
      <c r="F6" s="3">
        <f>SUM(C6:E6)</f>
        <v>269871.28</v>
      </c>
    </row>
    <row r="7" spans="1:6" ht="22.5" customHeight="1">
      <c r="A7" s="5">
        <v>2120</v>
      </c>
      <c r="B7" s="6" t="s">
        <v>1</v>
      </c>
      <c r="C7" s="6">
        <v>46397.07</v>
      </c>
      <c r="D7" s="5">
        <v>12974.62</v>
      </c>
      <c r="E7" s="5"/>
      <c r="F7" s="3">
        <f aca="true" t="shared" si="0" ref="F7:F19">SUM(C7:E7)</f>
        <v>59371.69</v>
      </c>
    </row>
    <row r="8" spans="1:6" ht="22.5" customHeight="1">
      <c r="A8" s="5">
        <v>2210</v>
      </c>
      <c r="B8" s="6" t="s">
        <v>2</v>
      </c>
      <c r="C8" s="6"/>
      <c r="D8" s="5">
        <v>882.58</v>
      </c>
      <c r="E8" s="5"/>
      <c r="F8" s="3">
        <f t="shared" si="0"/>
        <v>882.58</v>
      </c>
    </row>
    <row r="9" spans="1:6" ht="22.5" customHeight="1">
      <c r="A9" s="5">
        <v>2230</v>
      </c>
      <c r="B9" s="6" t="s">
        <v>3</v>
      </c>
      <c r="C9" s="6"/>
      <c r="D9" s="5">
        <v>4023.99</v>
      </c>
      <c r="E9" s="5"/>
      <c r="F9" s="3">
        <f t="shared" si="0"/>
        <v>4023.99</v>
      </c>
    </row>
    <row r="10" spans="1:6" ht="22.5" customHeight="1">
      <c r="A10" s="5">
        <v>2240</v>
      </c>
      <c r="B10" s="6" t="s">
        <v>4</v>
      </c>
      <c r="C10" s="6"/>
      <c r="D10" s="5"/>
      <c r="E10" s="5"/>
      <c r="F10" s="3">
        <f t="shared" si="0"/>
        <v>0</v>
      </c>
    </row>
    <row r="11" spans="1:6" ht="22.5" customHeight="1">
      <c r="A11" s="5">
        <v>2250</v>
      </c>
      <c r="B11" s="6" t="s">
        <v>5</v>
      </c>
      <c r="C11" s="6"/>
      <c r="D11" s="5"/>
      <c r="E11" s="5"/>
      <c r="F11" s="3">
        <f t="shared" si="0"/>
        <v>0</v>
      </c>
    </row>
    <row r="12" spans="1:6" ht="31.5" customHeight="1">
      <c r="A12" s="5">
        <v>2272</v>
      </c>
      <c r="B12" s="6" t="s">
        <v>6</v>
      </c>
      <c r="C12" s="6"/>
      <c r="D12" s="5"/>
      <c r="E12" s="5"/>
      <c r="F12" s="3">
        <f t="shared" si="0"/>
        <v>0</v>
      </c>
    </row>
    <row r="13" spans="1:6" ht="22.5" customHeight="1">
      <c r="A13" s="5">
        <v>2273</v>
      </c>
      <c r="B13" s="6" t="s">
        <v>7</v>
      </c>
      <c r="C13" s="6"/>
      <c r="D13" s="5"/>
      <c r="E13" s="5"/>
      <c r="F13" s="3">
        <f t="shared" si="0"/>
        <v>0</v>
      </c>
    </row>
    <row r="14" spans="1:6" ht="22.5" customHeight="1">
      <c r="A14" s="5">
        <v>2274</v>
      </c>
      <c r="B14" s="6" t="s">
        <v>8</v>
      </c>
      <c r="C14" s="6"/>
      <c r="D14" s="5"/>
      <c r="E14" s="5"/>
      <c r="F14" s="3">
        <f t="shared" si="0"/>
        <v>0</v>
      </c>
    </row>
    <row r="15" spans="1:6" ht="22.5" customHeight="1">
      <c r="A15" s="5">
        <v>2275</v>
      </c>
      <c r="B15" s="6" t="s">
        <v>9</v>
      </c>
      <c r="C15" s="6"/>
      <c r="D15" s="5"/>
      <c r="E15" s="5"/>
      <c r="F15" s="3">
        <f t="shared" si="0"/>
        <v>0</v>
      </c>
    </row>
    <row r="16" spans="1:6" ht="46.5" customHeight="1">
      <c r="A16" s="5">
        <v>2282</v>
      </c>
      <c r="B16" s="6" t="s">
        <v>10</v>
      </c>
      <c r="C16" s="6"/>
      <c r="D16" s="5"/>
      <c r="E16" s="5"/>
      <c r="F16" s="3">
        <f t="shared" si="0"/>
        <v>0</v>
      </c>
    </row>
    <row r="17" spans="1:6" ht="21.75" customHeight="1">
      <c r="A17" s="5">
        <v>2800</v>
      </c>
      <c r="B17" s="6" t="s">
        <v>11</v>
      </c>
      <c r="C17" s="6"/>
      <c r="D17" s="5"/>
      <c r="E17" s="5"/>
      <c r="F17" s="3">
        <f t="shared" si="0"/>
        <v>0</v>
      </c>
    </row>
    <row r="18" spans="1:6" ht="30.75" customHeight="1">
      <c r="A18" s="5">
        <v>3110</v>
      </c>
      <c r="B18" s="6" t="s">
        <v>12</v>
      </c>
      <c r="C18" s="6"/>
      <c r="D18" s="5"/>
      <c r="E18" s="5"/>
      <c r="F18" s="3">
        <f t="shared" si="0"/>
        <v>0</v>
      </c>
    </row>
    <row r="19" spans="1:6" ht="25.5" customHeight="1">
      <c r="A19" s="5">
        <v>3132</v>
      </c>
      <c r="B19" s="6" t="s">
        <v>13</v>
      </c>
      <c r="C19" s="6"/>
      <c r="D19" s="5"/>
      <c r="E19" s="5"/>
      <c r="F19" s="3">
        <f t="shared" si="0"/>
        <v>0</v>
      </c>
    </row>
    <row r="20" spans="1:6" ht="23.25" customHeight="1">
      <c r="A20" s="3"/>
      <c r="B20" s="4" t="s">
        <v>14</v>
      </c>
      <c r="C20" s="3">
        <f>SUM(C6:C19)</f>
        <v>257292.77000000002</v>
      </c>
      <c r="D20" s="3">
        <f>SUM(D6:D19)</f>
        <v>76856.77</v>
      </c>
      <c r="E20" s="3">
        <f>SUM(E6:E19)</f>
        <v>0</v>
      </c>
      <c r="F20" s="3">
        <f>SUM(F6:F19)</f>
        <v>334149.54000000004</v>
      </c>
    </row>
  </sheetData>
  <sheetProtection/>
  <mergeCells count="4">
    <mergeCell ref="A1:F1"/>
    <mergeCell ref="A2:F2"/>
    <mergeCell ref="A4:B5"/>
    <mergeCell ref="C4:F4"/>
  </mergeCells>
  <printOptions/>
  <pageMargins left="0.7" right="0.28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57421875" style="1" customWidth="1"/>
    <col min="2" max="2" width="40.421875" style="1" customWidth="1"/>
    <col min="3" max="3" width="15.57421875" style="1" customWidth="1"/>
    <col min="4" max="4" width="15.28125" style="1" customWidth="1"/>
    <col min="5" max="5" width="15.00390625" style="1" customWidth="1"/>
    <col min="6" max="6" width="14.57421875" style="1" customWidth="1"/>
    <col min="7" max="16384" width="9.140625" style="1" customWidth="1"/>
  </cols>
  <sheetData>
    <row r="1" spans="1:6" ht="30" customHeight="1">
      <c r="A1" s="8" t="s">
        <v>15</v>
      </c>
      <c r="B1" s="8"/>
      <c r="C1" s="8"/>
      <c r="D1" s="8"/>
      <c r="E1" s="8"/>
      <c r="F1" s="8"/>
    </row>
    <row r="2" spans="1:6" ht="45.75" customHeight="1">
      <c r="A2" s="9" t="s">
        <v>22</v>
      </c>
      <c r="B2" s="9"/>
      <c r="C2" s="9"/>
      <c r="D2" s="9"/>
      <c r="E2" s="9"/>
      <c r="F2" s="9"/>
    </row>
    <row r="3" spans="2:6" ht="15" customHeight="1">
      <c r="B3" s="2"/>
      <c r="C3" s="2"/>
      <c r="D3" s="2"/>
      <c r="E3" s="2"/>
      <c r="F3" s="2"/>
    </row>
    <row r="4" spans="1:6" ht="27.75" customHeight="1">
      <c r="A4" s="10" t="s">
        <v>18</v>
      </c>
      <c r="B4" s="10"/>
      <c r="C4" s="11" t="s">
        <v>25</v>
      </c>
      <c r="D4" s="12"/>
      <c r="E4" s="12"/>
      <c r="F4" s="13"/>
    </row>
    <row r="5" spans="1:6" ht="58.5" customHeight="1">
      <c r="A5" s="10"/>
      <c r="B5" s="10"/>
      <c r="C5" s="7" t="s">
        <v>21</v>
      </c>
      <c r="D5" s="7" t="s">
        <v>16</v>
      </c>
      <c r="E5" s="7" t="s">
        <v>17</v>
      </c>
      <c r="F5" s="7" t="s">
        <v>14</v>
      </c>
    </row>
    <row r="6" spans="1:6" ht="22.5" customHeight="1">
      <c r="A6" s="5">
        <v>2110</v>
      </c>
      <c r="B6" s="6" t="s">
        <v>0</v>
      </c>
      <c r="C6" s="6">
        <v>203415.01</v>
      </c>
      <c r="D6" s="5">
        <v>60367.22</v>
      </c>
      <c r="E6" s="5"/>
      <c r="F6" s="3">
        <f>SUM(C6:E6)</f>
        <v>263782.23</v>
      </c>
    </row>
    <row r="7" spans="1:6" ht="22.5" customHeight="1">
      <c r="A7" s="5">
        <v>2120</v>
      </c>
      <c r="B7" s="6" t="s">
        <v>1</v>
      </c>
      <c r="C7" s="6">
        <f>43258.01+4160.68</f>
        <v>47418.69</v>
      </c>
      <c r="D7" s="5">
        <v>13280.78</v>
      </c>
      <c r="E7" s="5"/>
      <c r="F7" s="3">
        <f aca="true" t="shared" si="0" ref="F7:F20">SUM(C7:E7)</f>
        <v>60699.47</v>
      </c>
    </row>
    <row r="8" spans="1:6" ht="22.5" customHeight="1">
      <c r="A8" s="5">
        <v>2210</v>
      </c>
      <c r="B8" s="6" t="s">
        <v>2</v>
      </c>
      <c r="C8" s="6"/>
      <c r="D8" s="5">
        <v>7513.9</v>
      </c>
      <c r="E8" s="5"/>
      <c r="F8" s="3">
        <f t="shared" si="0"/>
        <v>7513.9</v>
      </c>
    </row>
    <row r="9" spans="1:6" ht="22.5" customHeight="1">
      <c r="A9" s="5">
        <v>2230</v>
      </c>
      <c r="B9" s="6" t="s">
        <v>3</v>
      </c>
      <c r="C9" s="6"/>
      <c r="D9" s="5">
        <v>5322.34</v>
      </c>
      <c r="E9" s="5"/>
      <c r="F9" s="3">
        <f t="shared" si="0"/>
        <v>5322.34</v>
      </c>
    </row>
    <row r="10" spans="1:6" ht="22.5" customHeight="1">
      <c r="A10" s="5">
        <v>2240</v>
      </c>
      <c r="B10" s="6" t="s">
        <v>4</v>
      </c>
      <c r="C10" s="6"/>
      <c r="D10" s="5">
        <f>5692+90.98+90.98</f>
        <v>5873.959999999999</v>
      </c>
      <c r="E10" s="5"/>
      <c r="F10" s="3">
        <f t="shared" si="0"/>
        <v>5873.959999999999</v>
      </c>
    </row>
    <row r="11" spans="1:6" ht="22.5" customHeight="1">
      <c r="A11" s="5">
        <v>2250</v>
      </c>
      <c r="B11" s="6" t="s">
        <v>5</v>
      </c>
      <c r="C11" s="6"/>
      <c r="D11" s="5"/>
      <c r="E11" s="5"/>
      <c r="F11" s="3">
        <f t="shared" si="0"/>
        <v>0</v>
      </c>
    </row>
    <row r="12" spans="1:6" ht="31.5" customHeight="1">
      <c r="A12" s="5">
        <v>2272</v>
      </c>
      <c r="B12" s="6" t="s">
        <v>6</v>
      </c>
      <c r="C12" s="6"/>
      <c r="D12" s="5"/>
      <c r="E12" s="5"/>
      <c r="F12" s="3">
        <f t="shared" si="0"/>
        <v>0</v>
      </c>
    </row>
    <row r="13" spans="1:6" ht="22.5" customHeight="1">
      <c r="A13" s="5">
        <v>2273</v>
      </c>
      <c r="B13" s="6" t="s">
        <v>7</v>
      </c>
      <c r="C13" s="6"/>
      <c r="D13" s="5">
        <v>6681.05</v>
      </c>
      <c r="E13" s="5"/>
      <c r="F13" s="3">
        <f t="shared" si="0"/>
        <v>6681.05</v>
      </c>
    </row>
    <row r="14" spans="1:6" ht="22.5" customHeight="1">
      <c r="A14" s="5">
        <v>2274</v>
      </c>
      <c r="B14" s="6" t="s">
        <v>8</v>
      </c>
      <c r="C14" s="6"/>
      <c r="D14" s="5">
        <v>2778.58</v>
      </c>
      <c r="E14" s="5"/>
      <c r="F14" s="3">
        <f t="shared" si="0"/>
        <v>2778.58</v>
      </c>
    </row>
    <row r="15" spans="1:6" ht="22.5" customHeight="1">
      <c r="A15" s="5">
        <v>2275</v>
      </c>
      <c r="B15" s="6" t="s">
        <v>9</v>
      </c>
      <c r="C15" s="6"/>
      <c r="D15" s="5"/>
      <c r="E15" s="5"/>
      <c r="F15" s="3">
        <f t="shared" si="0"/>
        <v>0</v>
      </c>
    </row>
    <row r="16" spans="1:6" ht="46.5" customHeight="1">
      <c r="A16" s="5">
        <v>2282</v>
      </c>
      <c r="B16" s="6" t="s">
        <v>10</v>
      </c>
      <c r="C16" s="6"/>
      <c r="D16" s="5"/>
      <c r="E16" s="5"/>
      <c r="F16" s="3">
        <f t="shared" si="0"/>
        <v>0</v>
      </c>
    </row>
    <row r="17" spans="1:6" ht="21.75" customHeight="1">
      <c r="A17" s="5">
        <v>2800</v>
      </c>
      <c r="B17" s="6" t="s">
        <v>11</v>
      </c>
      <c r="C17" s="6"/>
      <c r="D17" s="5"/>
      <c r="E17" s="5"/>
      <c r="F17" s="3">
        <f t="shared" si="0"/>
        <v>0</v>
      </c>
    </row>
    <row r="18" spans="1:6" ht="30.75" customHeight="1">
      <c r="A18" s="5">
        <v>3110</v>
      </c>
      <c r="B18" s="6" t="s">
        <v>12</v>
      </c>
      <c r="C18" s="6"/>
      <c r="D18" s="5"/>
      <c r="E18" s="5"/>
      <c r="F18" s="3">
        <f t="shared" si="0"/>
        <v>0</v>
      </c>
    </row>
    <row r="19" spans="1:6" ht="25.5" customHeight="1">
      <c r="A19" s="5">
        <v>3132</v>
      </c>
      <c r="B19" s="6" t="s">
        <v>13</v>
      </c>
      <c r="C19" s="6"/>
      <c r="D19" s="5"/>
      <c r="E19" s="5"/>
      <c r="F19" s="3">
        <f t="shared" si="0"/>
        <v>0</v>
      </c>
    </row>
    <row r="20" spans="1:6" ht="23.25" customHeight="1">
      <c r="A20" s="3"/>
      <c r="B20" s="4" t="s">
        <v>14</v>
      </c>
      <c r="C20" s="3">
        <f>SUM(C6:C19)</f>
        <v>250833.7</v>
      </c>
      <c r="D20" s="3">
        <f>SUM(D6:D19)</f>
        <v>101817.82999999999</v>
      </c>
      <c r="E20" s="3">
        <f>SUM(E6:E19)</f>
        <v>0</v>
      </c>
      <c r="F20" s="3">
        <f t="shared" si="0"/>
        <v>352651.53</v>
      </c>
    </row>
  </sheetData>
  <sheetProtection/>
  <mergeCells count="4">
    <mergeCell ref="A1:F1"/>
    <mergeCell ref="A2:F2"/>
    <mergeCell ref="A4:B5"/>
    <mergeCell ref="C4:F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57421875" style="1" customWidth="1"/>
    <col min="2" max="2" width="40.421875" style="1" customWidth="1"/>
    <col min="3" max="3" width="17.140625" style="1" customWidth="1"/>
    <col min="4" max="4" width="15.28125" style="1" customWidth="1"/>
    <col min="5" max="5" width="15.00390625" style="1" customWidth="1"/>
    <col min="6" max="6" width="14.57421875" style="1" customWidth="1"/>
    <col min="7" max="16384" width="9.140625" style="1" customWidth="1"/>
  </cols>
  <sheetData>
    <row r="1" spans="1:6" ht="30" customHeight="1">
      <c r="A1" s="8" t="s">
        <v>15</v>
      </c>
      <c r="B1" s="8"/>
      <c r="C1" s="8"/>
      <c r="D1" s="8"/>
      <c r="E1" s="8"/>
      <c r="F1" s="8"/>
    </row>
    <row r="2" spans="1:6" ht="45.75" customHeight="1">
      <c r="A2" s="9" t="s">
        <v>22</v>
      </c>
      <c r="B2" s="9"/>
      <c r="C2" s="9"/>
      <c r="D2" s="9"/>
      <c r="E2" s="9"/>
      <c r="F2" s="9"/>
    </row>
    <row r="3" spans="2:6" ht="15" customHeight="1">
      <c r="B3" s="2"/>
      <c r="C3" s="2"/>
      <c r="D3" s="2"/>
      <c r="E3" s="2"/>
      <c r="F3" s="2"/>
    </row>
    <row r="4" spans="1:6" ht="27.75" customHeight="1">
      <c r="A4" s="10" t="s">
        <v>18</v>
      </c>
      <c r="B4" s="10"/>
      <c r="C4" s="11" t="s">
        <v>26</v>
      </c>
      <c r="D4" s="12"/>
      <c r="E4" s="12"/>
      <c r="F4" s="13"/>
    </row>
    <row r="5" spans="1:6" ht="58.5" customHeight="1">
      <c r="A5" s="10"/>
      <c r="B5" s="10"/>
      <c r="C5" s="7" t="s">
        <v>21</v>
      </c>
      <c r="D5" s="7" t="s">
        <v>16</v>
      </c>
      <c r="E5" s="7" t="s">
        <v>17</v>
      </c>
      <c r="F5" s="7" t="s">
        <v>14</v>
      </c>
    </row>
    <row r="6" spans="1:6" ht="22.5" customHeight="1">
      <c r="A6" s="5">
        <v>2110</v>
      </c>
      <c r="B6" s="6" t="s">
        <v>0</v>
      </c>
      <c r="C6" s="6">
        <v>212388.18</v>
      </c>
      <c r="D6" s="5">
        <v>62086.17</v>
      </c>
      <c r="E6" s="5"/>
      <c r="F6" s="3">
        <f>SUM(C6:E6)</f>
        <v>274474.35</v>
      </c>
    </row>
    <row r="7" spans="1:6" ht="22.5" customHeight="1">
      <c r="A7" s="5">
        <v>2120</v>
      </c>
      <c r="B7" s="6" t="s">
        <v>1</v>
      </c>
      <c r="C7" s="6">
        <v>46725.42</v>
      </c>
      <c r="D7" s="5">
        <v>14342.13</v>
      </c>
      <c r="E7" s="5"/>
      <c r="F7" s="3">
        <f aca="true" t="shared" si="0" ref="F7:F20">SUM(C7:E7)</f>
        <v>61067.549999999996</v>
      </c>
    </row>
    <row r="8" spans="1:6" ht="22.5" customHeight="1">
      <c r="A8" s="5">
        <v>2210</v>
      </c>
      <c r="B8" s="6" t="s">
        <v>2</v>
      </c>
      <c r="C8" s="6"/>
      <c r="D8" s="5"/>
      <c r="E8" s="5"/>
      <c r="F8" s="3">
        <f t="shared" si="0"/>
        <v>0</v>
      </c>
    </row>
    <row r="9" spans="1:6" ht="22.5" customHeight="1">
      <c r="A9" s="5">
        <v>2230</v>
      </c>
      <c r="B9" s="6" t="s">
        <v>3</v>
      </c>
      <c r="C9" s="6"/>
      <c r="D9" s="5"/>
      <c r="E9" s="5"/>
      <c r="F9" s="3">
        <f t="shared" si="0"/>
        <v>0</v>
      </c>
    </row>
    <row r="10" spans="1:6" ht="22.5" customHeight="1">
      <c r="A10" s="5">
        <v>2240</v>
      </c>
      <c r="B10" s="6" t="s">
        <v>4</v>
      </c>
      <c r="C10" s="6"/>
      <c r="D10" s="5">
        <v>90.98</v>
      </c>
      <c r="E10" s="5"/>
      <c r="F10" s="3">
        <f t="shared" si="0"/>
        <v>90.98</v>
      </c>
    </row>
    <row r="11" spans="1:6" ht="22.5" customHeight="1">
      <c r="A11" s="5">
        <v>2250</v>
      </c>
      <c r="B11" s="6" t="s">
        <v>5</v>
      </c>
      <c r="C11" s="6"/>
      <c r="D11" s="5"/>
      <c r="E11" s="5"/>
      <c r="F11" s="3">
        <f t="shared" si="0"/>
        <v>0</v>
      </c>
    </row>
    <row r="12" spans="1:6" ht="31.5" customHeight="1">
      <c r="A12" s="5">
        <v>2272</v>
      </c>
      <c r="B12" s="6" t="s">
        <v>6</v>
      </c>
      <c r="C12" s="6"/>
      <c r="D12" s="5"/>
      <c r="E12" s="5"/>
      <c r="F12" s="3">
        <f t="shared" si="0"/>
        <v>0</v>
      </c>
    </row>
    <row r="13" spans="1:6" ht="22.5" customHeight="1">
      <c r="A13" s="5">
        <v>2273</v>
      </c>
      <c r="B13" s="6" t="s">
        <v>7</v>
      </c>
      <c r="C13" s="6"/>
      <c r="D13" s="5">
        <v>6166.63</v>
      </c>
      <c r="E13" s="5"/>
      <c r="F13" s="3">
        <f t="shared" si="0"/>
        <v>6166.63</v>
      </c>
    </row>
    <row r="14" spans="1:6" ht="22.5" customHeight="1">
      <c r="A14" s="5">
        <v>2274</v>
      </c>
      <c r="B14" s="6" t="s">
        <v>8</v>
      </c>
      <c r="C14" s="6"/>
      <c r="D14" s="5"/>
      <c r="E14" s="5"/>
      <c r="F14" s="3">
        <f t="shared" si="0"/>
        <v>0</v>
      </c>
    </row>
    <row r="15" spans="1:6" ht="22.5" customHeight="1">
      <c r="A15" s="5">
        <v>2275</v>
      </c>
      <c r="B15" s="6" t="s">
        <v>9</v>
      </c>
      <c r="C15" s="6"/>
      <c r="D15" s="5"/>
      <c r="E15" s="5"/>
      <c r="F15" s="3">
        <f t="shared" si="0"/>
        <v>0</v>
      </c>
    </row>
    <row r="16" spans="1:6" ht="46.5" customHeight="1">
      <c r="A16" s="5">
        <v>2282</v>
      </c>
      <c r="B16" s="6" t="s">
        <v>10</v>
      </c>
      <c r="C16" s="6"/>
      <c r="D16" s="5"/>
      <c r="E16" s="5"/>
      <c r="F16" s="3">
        <f t="shared" si="0"/>
        <v>0</v>
      </c>
    </row>
    <row r="17" spans="1:6" ht="21.75" customHeight="1">
      <c r="A17" s="5">
        <v>2800</v>
      </c>
      <c r="B17" s="6" t="s">
        <v>11</v>
      </c>
      <c r="C17" s="6"/>
      <c r="D17" s="5"/>
      <c r="E17" s="5"/>
      <c r="F17" s="3">
        <f t="shared" si="0"/>
        <v>0</v>
      </c>
    </row>
    <row r="18" spans="1:6" ht="30.75" customHeight="1">
      <c r="A18" s="5">
        <v>3110</v>
      </c>
      <c r="B18" s="6" t="s">
        <v>12</v>
      </c>
      <c r="C18" s="6"/>
      <c r="D18" s="5"/>
      <c r="E18" s="5"/>
      <c r="F18" s="3">
        <f t="shared" si="0"/>
        <v>0</v>
      </c>
    </row>
    <row r="19" spans="1:6" ht="25.5" customHeight="1">
      <c r="A19" s="5">
        <v>3132</v>
      </c>
      <c r="B19" s="6" t="s">
        <v>13</v>
      </c>
      <c r="C19" s="6"/>
      <c r="D19" s="5"/>
      <c r="E19" s="5"/>
      <c r="F19" s="3">
        <f t="shared" si="0"/>
        <v>0</v>
      </c>
    </row>
    <row r="20" spans="1:6" ht="23.25" customHeight="1">
      <c r="A20" s="3"/>
      <c r="B20" s="4" t="s">
        <v>14</v>
      </c>
      <c r="C20" s="3">
        <f>SUM(C6:C19)</f>
        <v>259113.59999999998</v>
      </c>
      <c r="D20" s="3">
        <f>SUM(D6:D19)</f>
        <v>82685.91</v>
      </c>
      <c r="E20" s="3">
        <f>SUM(E6:E19)</f>
        <v>0</v>
      </c>
      <c r="F20" s="3">
        <f t="shared" si="0"/>
        <v>341799.51</v>
      </c>
    </row>
  </sheetData>
  <sheetProtection/>
  <mergeCells count="4">
    <mergeCell ref="A1:F1"/>
    <mergeCell ref="A2:F2"/>
    <mergeCell ref="A4:B5"/>
    <mergeCell ref="C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6.57421875" style="1" customWidth="1"/>
    <col min="2" max="2" width="40.421875" style="1" customWidth="1"/>
    <col min="3" max="3" width="17.421875" style="1" customWidth="1"/>
    <col min="4" max="4" width="15.28125" style="1" customWidth="1"/>
    <col min="5" max="5" width="15.00390625" style="1" customWidth="1"/>
    <col min="6" max="6" width="14.57421875" style="1" customWidth="1"/>
    <col min="7" max="16384" width="9.140625" style="1" customWidth="1"/>
  </cols>
  <sheetData>
    <row r="1" spans="1:6" ht="30" customHeight="1">
      <c r="A1" s="8" t="s">
        <v>15</v>
      </c>
      <c r="B1" s="8"/>
      <c r="C1" s="8"/>
      <c r="D1" s="8"/>
      <c r="E1" s="8"/>
      <c r="F1" s="8"/>
    </row>
    <row r="2" spans="1:6" ht="45.75" customHeight="1">
      <c r="A2" s="9" t="s">
        <v>22</v>
      </c>
      <c r="B2" s="9"/>
      <c r="C2" s="9"/>
      <c r="D2" s="9"/>
      <c r="E2" s="9"/>
      <c r="F2" s="9"/>
    </row>
    <row r="3" spans="2:6" ht="15" customHeight="1">
      <c r="B3" s="2"/>
      <c r="C3" s="2"/>
      <c r="D3" s="2"/>
      <c r="E3" s="2"/>
      <c r="F3" s="2"/>
    </row>
    <row r="4" spans="1:6" ht="27.75" customHeight="1">
      <c r="A4" s="10" t="s">
        <v>18</v>
      </c>
      <c r="B4" s="10"/>
      <c r="C4" s="11" t="s">
        <v>27</v>
      </c>
      <c r="D4" s="12"/>
      <c r="E4" s="12"/>
      <c r="F4" s="13"/>
    </row>
    <row r="5" spans="1:6" ht="58.5" customHeight="1">
      <c r="A5" s="10"/>
      <c r="B5" s="10"/>
      <c r="C5" s="7" t="s">
        <v>21</v>
      </c>
      <c r="D5" s="7" t="s">
        <v>16</v>
      </c>
      <c r="E5" s="7" t="s">
        <v>17</v>
      </c>
      <c r="F5" s="7" t="s">
        <v>14</v>
      </c>
    </row>
    <row r="6" spans="1:6" ht="22.5" customHeight="1">
      <c r="A6" s="5">
        <v>2110</v>
      </c>
      <c r="B6" s="6" t="s">
        <v>0</v>
      </c>
      <c r="C6" s="6">
        <v>208017.15</v>
      </c>
      <c r="D6" s="5">
        <v>29535.71</v>
      </c>
      <c r="E6" s="5"/>
      <c r="F6" s="3">
        <f>SUM(C6:E6)</f>
        <v>237552.86</v>
      </c>
    </row>
    <row r="7" spans="1:6" ht="22.5" customHeight="1">
      <c r="A7" s="5">
        <v>2120</v>
      </c>
      <c r="B7" s="6" t="s">
        <v>1</v>
      </c>
      <c r="C7" s="6">
        <v>45763.78</v>
      </c>
      <c r="D7" s="5">
        <f>12870+1430</f>
        <v>14300</v>
      </c>
      <c r="E7" s="5"/>
      <c r="F7" s="3">
        <f aca="true" t="shared" si="0" ref="F7:F20">SUM(C7:E7)</f>
        <v>60063.78</v>
      </c>
    </row>
    <row r="8" spans="1:6" ht="22.5" customHeight="1">
      <c r="A8" s="5">
        <v>2210</v>
      </c>
      <c r="B8" s="6" t="s">
        <v>2</v>
      </c>
      <c r="C8" s="6"/>
      <c r="D8" s="5"/>
      <c r="E8" s="5"/>
      <c r="F8" s="3">
        <f t="shared" si="0"/>
        <v>0</v>
      </c>
    </row>
    <row r="9" spans="1:6" ht="22.5" customHeight="1">
      <c r="A9" s="5">
        <v>2230</v>
      </c>
      <c r="B9" s="6" t="s">
        <v>3</v>
      </c>
      <c r="C9" s="6"/>
      <c r="D9" s="5"/>
      <c r="E9" s="5"/>
      <c r="F9" s="3">
        <f t="shared" si="0"/>
        <v>0</v>
      </c>
    </row>
    <row r="10" spans="1:6" ht="22.5" customHeight="1">
      <c r="A10" s="5">
        <v>2240</v>
      </c>
      <c r="B10" s="6" t="s">
        <v>4</v>
      </c>
      <c r="C10" s="6"/>
      <c r="D10" s="5"/>
      <c r="E10" s="5"/>
      <c r="F10" s="3">
        <f t="shared" si="0"/>
        <v>0</v>
      </c>
    </row>
    <row r="11" spans="1:6" ht="22.5" customHeight="1">
      <c r="A11" s="5">
        <v>2250</v>
      </c>
      <c r="B11" s="6" t="s">
        <v>5</v>
      </c>
      <c r="C11" s="6"/>
      <c r="D11" s="5"/>
      <c r="E11" s="5"/>
      <c r="F11" s="3">
        <f t="shared" si="0"/>
        <v>0</v>
      </c>
    </row>
    <row r="12" spans="1:6" ht="31.5" customHeight="1">
      <c r="A12" s="5">
        <v>2272</v>
      </c>
      <c r="B12" s="6" t="s">
        <v>6</v>
      </c>
      <c r="C12" s="6"/>
      <c r="D12" s="5">
        <v>1667.91</v>
      </c>
      <c r="E12" s="5"/>
      <c r="F12" s="3">
        <f t="shared" si="0"/>
        <v>1667.91</v>
      </c>
    </row>
    <row r="13" spans="1:6" ht="22.5" customHeight="1">
      <c r="A13" s="5">
        <v>2273</v>
      </c>
      <c r="B13" s="6" t="s">
        <v>7</v>
      </c>
      <c r="C13" s="6"/>
      <c r="D13" s="5">
        <f>3696.18+906.36</f>
        <v>4602.54</v>
      </c>
      <c r="E13" s="5"/>
      <c r="F13" s="3">
        <f t="shared" si="0"/>
        <v>4602.54</v>
      </c>
    </row>
    <row r="14" spans="1:6" ht="22.5" customHeight="1">
      <c r="A14" s="5">
        <v>2274</v>
      </c>
      <c r="B14" s="6" t="s">
        <v>8</v>
      </c>
      <c r="C14" s="6"/>
      <c r="D14" s="5">
        <v>5557.16</v>
      </c>
      <c r="E14" s="5"/>
      <c r="F14" s="3">
        <f t="shared" si="0"/>
        <v>5557.16</v>
      </c>
    </row>
    <row r="15" spans="1:6" ht="22.5" customHeight="1">
      <c r="A15" s="5">
        <v>2275</v>
      </c>
      <c r="B15" s="6" t="s">
        <v>9</v>
      </c>
      <c r="C15" s="6"/>
      <c r="D15" s="5"/>
      <c r="E15" s="5"/>
      <c r="F15" s="3">
        <f t="shared" si="0"/>
        <v>0</v>
      </c>
    </row>
    <row r="16" spans="1:6" ht="46.5" customHeight="1">
      <c r="A16" s="5">
        <v>2282</v>
      </c>
      <c r="B16" s="6" t="s">
        <v>10</v>
      </c>
      <c r="C16" s="6"/>
      <c r="D16" s="5"/>
      <c r="E16" s="5"/>
      <c r="F16" s="3">
        <f t="shared" si="0"/>
        <v>0</v>
      </c>
    </row>
    <row r="17" spans="1:6" ht="21.75" customHeight="1">
      <c r="A17" s="5">
        <v>2800</v>
      </c>
      <c r="B17" s="6" t="s">
        <v>11</v>
      </c>
      <c r="C17" s="6"/>
      <c r="D17" s="5"/>
      <c r="E17" s="5"/>
      <c r="F17" s="3">
        <f t="shared" si="0"/>
        <v>0</v>
      </c>
    </row>
    <row r="18" spans="1:6" ht="30.75" customHeight="1">
      <c r="A18" s="5">
        <v>3110</v>
      </c>
      <c r="B18" s="6" t="s">
        <v>12</v>
      </c>
      <c r="C18" s="6"/>
      <c r="D18" s="5"/>
      <c r="E18" s="5"/>
      <c r="F18" s="3">
        <f t="shared" si="0"/>
        <v>0</v>
      </c>
    </row>
    <row r="19" spans="1:6" ht="25.5" customHeight="1">
      <c r="A19" s="5">
        <v>3132</v>
      </c>
      <c r="B19" s="6" t="s">
        <v>13</v>
      </c>
      <c r="C19" s="6"/>
      <c r="D19" s="5"/>
      <c r="E19" s="5"/>
      <c r="F19" s="3">
        <f t="shared" si="0"/>
        <v>0</v>
      </c>
    </row>
    <row r="20" spans="1:6" ht="23.25" customHeight="1">
      <c r="A20" s="3"/>
      <c r="B20" s="4" t="s">
        <v>14</v>
      </c>
      <c r="C20" s="3">
        <f>SUM(C6:C19)</f>
        <v>253780.93</v>
      </c>
      <c r="D20" s="3">
        <f>SUM(D6:D19)</f>
        <v>55663.32000000001</v>
      </c>
      <c r="E20" s="3">
        <f>SUM(E6:E19)</f>
        <v>0</v>
      </c>
      <c r="F20" s="3">
        <f t="shared" si="0"/>
        <v>309444.25</v>
      </c>
    </row>
  </sheetData>
  <sheetProtection/>
  <mergeCells count="4">
    <mergeCell ref="A1:F1"/>
    <mergeCell ref="A2:F2"/>
    <mergeCell ref="A4:B5"/>
    <mergeCell ref="C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D17" sqref="D17"/>
    </sheetView>
  </sheetViews>
  <sheetFormatPr defaultColWidth="9.140625" defaultRowHeight="15"/>
  <cols>
    <col min="1" max="1" width="6.57421875" style="1" customWidth="1"/>
    <col min="2" max="2" width="40.421875" style="1" customWidth="1"/>
    <col min="3" max="3" width="16.28125" style="1" customWidth="1"/>
    <col min="4" max="4" width="15.28125" style="1" customWidth="1"/>
    <col min="5" max="5" width="15.00390625" style="1" customWidth="1"/>
    <col min="6" max="6" width="14.57421875" style="1" customWidth="1"/>
    <col min="7" max="16384" width="9.140625" style="1" customWidth="1"/>
  </cols>
  <sheetData>
    <row r="1" spans="1:6" ht="30" customHeight="1">
      <c r="A1" s="8" t="s">
        <v>15</v>
      </c>
      <c r="B1" s="8"/>
      <c r="C1" s="8"/>
      <c r="D1" s="8"/>
      <c r="E1" s="8"/>
      <c r="F1" s="8"/>
    </row>
    <row r="2" spans="1:6" ht="45.75" customHeight="1">
      <c r="A2" s="9" t="s">
        <v>22</v>
      </c>
      <c r="B2" s="9"/>
      <c r="C2" s="9"/>
      <c r="D2" s="9"/>
      <c r="E2" s="9"/>
      <c r="F2" s="9"/>
    </row>
    <row r="3" spans="2:6" ht="15" customHeight="1">
      <c r="B3" s="2"/>
      <c r="C3" s="2"/>
      <c r="D3" s="2"/>
      <c r="E3" s="2"/>
      <c r="F3" s="2"/>
    </row>
    <row r="4" spans="1:6" ht="27.75" customHeight="1">
      <c r="A4" s="10" t="s">
        <v>18</v>
      </c>
      <c r="B4" s="10"/>
      <c r="C4" s="11" t="s">
        <v>28</v>
      </c>
      <c r="D4" s="12"/>
      <c r="E4" s="12"/>
      <c r="F4" s="13"/>
    </row>
    <row r="5" spans="1:6" ht="58.5" customHeight="1">
      <c r="A5" s="10"/>
      <c r="B5" s="10"/>
      <c r="C5" s="7" t="s">
        <v>21</v>
      </c>
      <c r="D5" s="7" t="s">
        <v>16</v>
      </c>
      <c r="E5" s="7" t="s">
        <v>17</v>
      </c>
      <c r="F5" s="7" t="s">
        <v>14</v>
      </c>
    </row>
    <row r="6" spans="1:6" ht="22.5" customHeight="1">
      <c r="A6" s="5">
        <v>2110</v>
      </c>
      <c r="B6" s="6" t="s">
        <v>0</v>
      </c>
      <c r="C6" s="6">
        <v>291918.71</v>
      </c>
      <c r="D6" s="5">
        <v>42687.41</v>
      </c>
      <c r="E6" s="5"/>
      <c r="F6" s="3">
        <f>SUM(C6:E6)</f>
        <v>334606.12</v>
      </c>
    </row>
    <row r="7" spans="1:6" ht="22.5" customHeight="1">
      <c r="A7" s="5">
        <v>2120</v>
      </c>
      <c r="B7" s="6" t="s">
        <v>1</v>
      </c>
      <c r="C7" s="6">
        <v>67969.67</v>
      </c>
      <c r="D7" s="5">
        <v>12979.35</v>
      </c>
      <c r="E7" s="5"/>
      <c r="F7" s="3">
        <f aca="true" t="shared" si="0" ref="F7:F20">SUM(C7:E7)</f>
        <v>80949.02</v>
      </c>
    </row>
    <row r="8" spans="1:6" ht="22.5" customHeight="1">
      <c r="A8" s="5">
        <v>2210</v>
      </c>
      <c r="B8" s="6" t="s">
        <v>2</v>
      </c>
      <c r="C8" s="6"/>
      <c r="D8" s="5"/>
      <c r="E8" s="5"/>
      <c r="F8" s="3">
        <f t="shared" si="0"/>
        <v>0</v>
      </c>
    </row>
    <row r="9" spans="1:6" ht="22.5" customHeight="1">
      <c r="A9" s="5">
        <v>2230</v>
      </c>
      <c r="B9" s="6" t="s">
        <v>3</v>
      </c>
      <c r="C9" s="6"/>
      <c r="D9" s="5"/>
      <c r="E9" s="5"/>
      <c r="F9" s="3">
        <f t="shared" si="0"/>
        <v>0</v>
      </c>
    </row>
    <row r="10" spans="1:6" ht="22.5" customHeight="1">
      <c r="A10" s="5">
        <v>2240</v>
      </c>
      <c r="B10" s="6" t="s">
        <v>4</v>
      </c>
      <c r="C10" s="6"/>
      <c r="D10" s="5">
        <f>773.05</f>
        <v>773.05</v>
      </c>
      <c r="E10" s="5"/>
      <c r="F10" s="3">
        <f t="shared" si="0"/>
        <v>773.05</v>
      </c>
    </row>
    <row r="11" spans="1:6" ht="22.5" customHeight="1">
      <c r="A11" s="5">
        <v>2250</v>
      </c>
      <c r="B11" s="6" t="s">
        <v>5</v>
      </c>
      <c r="C11" s="6"/>
      <c r="D11" s="5"/>
      <c r="E11" s="5"/>
      <c r="F11" s="3">
        <f t="shared" si="0"/>
        <v>0</v>
      </c>
    </row>
    <row r="12" spans="1:6" ht="31.5" customHeight="1">
      <c r="A12" s="5">
        <v>2272</v>
      </c>
      <c r="B12" s="6" t="s">
        <v>6</v>
      </c>
      <c r="C12" s="6"/>
      <c r="D12" s="5"/>
      <c r="E12" s="5"/>
      <c r="F12" s="3">
        <f t="shared" si="0"/>
        <v>0</v>
      </c>
    </row>
    <row r="13" spans="1:6" ht="22.5" customHeight="1">
      <c r="A13" s="5">
        <v>2273</v>
      </c>
      <c r="B13" s="6" t="s">
        <v>7</v>
      </c>
      <c r="C13" s="6"/>
      <c r="D13" s="5"/>
      <c r="E13" s="5"/>
      <c r="F13" s="3">
        <f t="shared" si="0"/>
        <v>0</v>
      </c>
    </row>
    <row r="14" spans="1:6" ht="22.5" customHeight="1">
      <c r="A14" s="5">
        <v>2274</v>
      </c>
      <c r="B14" s="6" t="s">
        <v>8</v>
      </c>
      <c r="C14" s="6"/>
      <c r="D14" s="5"/>
      <c r="E14" s="5"/>
      <c r="F14" s="3">
        <f t="shared" si="0"/>
        <v>0</v>
      </c>
    </row>
    <row r="15" spans="1:6" ht="22.5" customHeight="1">
      <c r="A15" s="5">
        <v>2275</v>
      </c>
      <c r="B15" s="6" t="s">
        <v>9</v>
      </c>
      <c r="C15" s="6"/>
      <c r="D15" s="5"/>
      <c r="E15" s="5"/>
      <c r="F15" s="3">
        <f t="shared" si="0"/>
        <v>0</v>
      </c>
    </row>
    <row r="16" spans="1:6" ht="46.5" customHeight="1">
      <c r="A16" s="5">
        <v>2282</v>
      </c>
      <c r="B16" s="6" t="s">
        <v>10</v>
      </c>
      <c r="C16" s="6"/>
      <c r="D16" s="5"/>
      <c r="E16" s="5"/>
      <c r="F16" s="3">
        <f t="shared" si="0"/>
        <v>0</v>
      </c>
    </row>
    <row r="17" spans="1:6" ht="21.75" customHeight="1">
      <c r="A17" s="5">
        <v>2800</v>
      </c>
      <c r="B17" s="6" t="s">
        <v>11</v>
      </c>
      <c r="C17" s="6"/>
      <c r="D17" s="5">
        <f>245.51</f>
        <v>245.51</v>
      </c>
      <c r="E17" s="5"/>
      <c r="F17" s="3">
        <f t="shared" si="0"/>
        <v>245.51</v>
      </c>
    </row>
    <row r="18" spans="1:6" ht="30.75" customHeight="1">
      <c r="A18" s="5">
        <v>3110</v>
      </c>
      <c r="B18" s="6" t="s">
        <v>12</v>
      </c>
      <c r="C18" s="6"/>
      <c r="D18" s="5"/>
      <c r="E18" s="5"/>
      <c r="F18" s="3">
        <f t="shared" si="0"/>
        <v>0</v>
      </c>
    </row>
    <row r="19" spans="1:6" ht="25.5" customHeight="1">
      <c r="A19" s="5">
        <v>3132</v>
      </c>
      <c r="B19" s="6" t="s">
        <v>13</v>
      </c>
      <c r="C19" s="6"/>
      <c r="D19" s="5"/>
      <c r="E19" s="5"/>
      <c r="F19" s="3">
        <f t="shared" si="0"/>
        <v>0</v>
      </c>
    </row>
    <row r="20" spans="1:6" ht="23.25" customHeight="1">
      <c r="A20" s="3"/>
      <c r="B20" s="4" t="s">
        <v>14</v>
      </c>
      <c r="C20" s="3">
        <f>SUM(C6:C19)</f>
        <v>359888.38</v>
      </c>
      <c r="D20" s="3">
        <f>SUM(D6:D19)</f>
        <v>56685.32000000001</v>
      </c>
      <c r="E20" s="3">
        <f>SUM(E6:E19)</f>
        <v>0</v>
      </c>
      <c r="F20" s="3">
        <f t="shared" si="0"/>
        <v>416573.7</v>
      </c>
    </row>
  </sheetData>
  <sheetProtection/>
  <mergeCells count="4">
    <mergeCell ref="A1:F1"/>
    <mergeCell ref="A2:F2"/>
    <mergeCell ref="A4:B5"/>
    <mergeCell ref="C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57421875" style="1" customWidth="1"/>
    <col min="2" max="2" width="40.421875" style="1" customWidth="1"/>
    <col min="3" max="3" width="16.00390625" style="1" customWidth="1"/>
    <col min="4" max="4" width="15.28125" style="1" customWidth="1"/>
    <col min="5" max="5" width="15.00390625" style="1" customWidth="1"/>
    <col min="6" max="6" width="14.57421875" style="1" customWidth="1"/>
    <col min="7" max="16384" width="9.140625" style="1" customWidth="1"/>
  </cols>
  <sheetData>
    <row r="1" spans="1:6" ht="30" customHeight="1">
      <c r="A1" s="8" t="s">
        <v>15</v>
      </c>
      <c r="B1" s="8"/>
      <c r="C1" s="8"/>
      <c r="D1" s="8"/>
      <c r="E1" s="8"/>
      <c r="F1" s="8"/>
    </row>
    <row r="2" spans="1:6" ht="45.75" customHeight="1">
      <c r="A2" s="9" t="s">
        <v>22</v>
      </c>
      <c r="B2" s="9"/>
      <c r="C2" s="9"/>
      <c r="D2" s="9"/>
      <c r="E2" s="9"/>
      <c r="F2" s="9"/>
    </row>
    <row r="3" spans="2:6" ht="15" customHeight="1">
      <c r="B3" s="2"/>
      <c r="C3" s="2"/>
      <c r="D3" s="2"/>
      <c r="E3" s="2"/>
      <c r="F3" s="2"/>
    </row>
    <row r="4" spans="1:6" ht="27.75" customHeight="1">
      <c r="A4" s="10" t="s">
        <v>18</v>
      </c>
      <c r="B4" s="10"/>
      <c r="C4" s="11" t="s">
        <v>31</v>
      </c>
      <c r="D4" s="12"/>
      <c r="E4" s="12"/>
      <c r="F4" s="13"/>
    </row>
    <row r="5" spans="1:6" ht="58.5" customHeight="1">
      <c r="A5" s="10"/>
      <c r="B5" s="10"/>
      <c r="C5" s="7" t="s">
        <v>21</v>
      </c>
      <c r="D5" s="7" t="s">
        <v>16</v>
      </c>
      <c r="E5" s="7" t="s">
        <v>17</v>
      </c>
      <c r="F5" s="7" t="s">
        <v>14</v>
      </c>
    </row>
    <row r="6" spans="1:6" ht="22.5" customHeight="1">
      <c r="A6" s="5">
        <v>2110</v>
      </c>
      <c r="B6" s="6" t="s">
        <v>0</v>
      </c>
      <c r="C6" s="6">
        <v>243631.88</v>
      </c>
      <c r="D6" s="5">
        <v>22294.25</v>
      </c>
      <c r="E6" s="5"/>
      <c r="F6" s="3">
        <f>SUM(C6:E6)</f>
        <v>265926.13</v>
      </c>
    </row>
    <row r="7" spans="1:6" ht="22.5" customHeight="1">
      <c r="A7" s="5">
        <v>2120</v>
      </c>
      <c r="B7" s="6" t="s">
        <v>1</v>
      </c>
      <c r="C7" s="6">
        <v>59918.98</v>
      </c>
      <c r="D7" s="5">
        <v>10010</v>
      </c>
      <c r="E7" s="5"/>
      <c r="F7" s="3">
        <f aca="true" t="shared" si="0" ref="F7:F20">SUM(C7:E7)</f>
        <v>69928.98000000001</v>
      </c>
    </row>
    <row r="8" spans="1:6" ht="22.5" customHeight="1">
      <c r="A8" s="5">
        <v>2210</v>
      </c>
      <c r="B8" s="6" t="s">
        <v>2</v>
      </c>
      <c r="C8" s="6"/>
      <c r="D8" s="5"/>
      <c r="E8" s="5"/>
      <c r="F8" s="3">
        <f t="shared" si="0"/>
        <v>0</v>
      </c>
    </row>
    <row r="9" spans="1:6" ht="22.5" customHeight="1">
      <c r="A9" s="5">
        <v>2230</v>
      </c>
      <c r="B9" s="6" t="s">
        <v>3</v>
      </c>
      <c r="C9" s="6"/>
      <c r="D9" s="5"/>
      <c r="E9" s="5"/>
      <c r="F9" s="3">
        <f t="shared" si="0"/>
        <v>0</v>
      </c>
    </row>
    <row r="10" spans="1:6" ht="22.5" customHeight="1">
      <c r="A10" s="5">
        <v>2240</v>
      </c>
      <c r="B10" s="6" t="s">
        <v>4</v>
      </c>
      <c r="C10" s="6"/>
      <c r="D10" s="5">
        <v>91.44</v>
      </c>
      <c r="E10" s="5"/>
      <c r="F10" s="3">
        <f t="shared" si="0"/>
        <v>91.44</v>
      </c>
    </row>
    <row r="11" spans="1:6" ht="22.5" customHeight="1">
      <c r="A11" s="5">
        <v>2250</v>
      </c>
      <c r="B11" s="6" t="s">
        <v>5</v>
      </c>
      <c r="C11" s="6"/>
      <c r="D11" s="5"/>
      <c r="E11" s="5"/>
      <c r="F11" s="3">
        <f t="shared" si="0"/>
        <v>0</v>
      </c>
    </row>
    <row r="12" spans="1:6" ht="31.5" customHeight="1">
      <c r="A12" s="5">
        <v>2272</v>
      </c>
      <c r="B12" s="6" t="s">
        <v>6</v>
      </c>
      <c r="C12" s="6"/>
      <c r="D12" s="5"/>
      <c r="E12" s="5"/>
      <c r="F12" s="3">
        <f t="shared" si="0"/>
        <v>0</v>
      </c>
    </row>
    <row r="13" spans="1:6" ht="22.5" customHeight="1">
      <c r="A13" s="5">
        <v>2273</v>
      </c>
      <c r="B13" s="6" t="s">
        <v>7</v>
      </c>
      <c r="C13" s="6"/>
      <c r="D13" s="5">
        <v>906.36</v>
      </c>
      <c r="E13" s="5"/>
      <c r="F13" s="3">
        <f t="shared" si="0"/>
        <v>906.36</v>
      </c>
    </row>
    <row r="14" spans="1:6" ht="22.5" customHeight="1">
      <c r="A14" s="5">
        <v>2274</v>
      </c>
      <c r="B14" s="6" t="s">
        <v>8</v>
      </c>
      <c r="C14" s="6"/>
      <c r="D14" s="5"/>
      <c r="E14" s="5"/>
      <c r="F14" s="3">
        <f t="shared" si="0"/>
        <v>0</v>
      </c>
    </row>
    <row r="15" spans="1:6" ht="22.5" customHeight="1">
      <c r="A15" s="5">
        <v>2275</v>
      </c>
      <c r="B15" s="6" t="s">
        <v>9</v>
      </c>
      <c r="C15" s="6"/>
      <c r="D15" s="5"/>
      <c r="E15" s="5"/>
      <c r="F15" s="3">
        <f t="shared" si="0"/>
        <v>0</v>
      </c>
    </row>
    <row r="16" spans="1:6" ht="46.5" customHeight="1">
      <c r="A16" s="5">
        <v>2282</v>
      </c>
      <c r="B16" s="6" t="s">
        <v>10</v>
      </c>
      <c r="C16" s="6"/>
      <c r="D16" s="5"/>
      <c r="E16" s="5"/>
      <c r="F16" s="3">
        <f t="shared" si="0"/>
        <v>0</v>
      </c>
    </row>
    <row r="17" spans="1:6" ht="21.75" customHeight="1">
      <c r="A17" s="5">
        <v>2800</v>
      </c>
      <c r="B17" s="6" t="s">
        <v>11</v>
      </c>
      <c r="C17" s="6"/>
      <c r="D17" s="5"/>
      <c r="E17" s="5"/>
      <c r="F17" s="3">
        <f t="shared" si="0"/>
        <v>0</v>
      </c>
    </row>
    <row r="18" spans="1:6" ht="30.75" customHeight="1">
      <c r="A18" s="5">
        <v>3110</v>
      </c>
      <c r="B18" s="6" t="s">
        <v>12</v>
      </c>
      <c r="C18" s="6"/>
      <c r="D18" s="5"/>
      <c r="E18" s="5"/>
      <c r="F18" s="3">
        <f t="shared" si="0"/>
        <v>0</v>
      </c>
    </row>
    <row r="19" spans="1:6" ht="25.5" customHeight="1">
      <c r="A19" s="5">
        <v>3132</v>
      </c>
      <c r="B19" s="6" t="s">
        <v>13</v>
      </c>
      <c r="C19" s="6"/>
      <c r="D19" s="5"/>
      <c r="E19" s="5"/>
      <c r="F19" s="3">
        <f t="shared" si="0"/>
        <v>0</v>
      </c>
    </row>
    <row r="20" spans="1:6" ht="23.25" customHeight="1">
      <c r="A20" s="3"/>
      <c r="B20" s="4" t="s">
        <v>14</v>
      </c>
      <c r="C20" s="3">
        <f>SUM(C6:C19)</f>
        <v>303550.86</v>
      </c>
      <c r="D20" s="3">
        <f>SUM(D6:D19)</f>
        <v>33302.049999999996</v>
      </c>
      <c r="E20" s="3">
        <f>SUM(E6:E19)</f>
        <v>0</v>
      </c>
      <c r="F20" s="3">
        <f t="shared" si="0"/>
        <v>336852.91</v>
      </c>
    </row>
  </sheetData>
  <sheetProtection/>
  <mergeCells count="4">
    <mergeCell ref="A1:F1"/>
    <mergeCell ref="A2:F2"/>
    <mergeCell ref="A4:B5"/>
    <mergeCell ref="C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57421875" style="1" customWidth="1"/>
    <col min="2" max="2" width="40.421875" style="1" customWidth="1"/>
    <col min="3" max="3" width="16.140625" style="1" customWidth="1"/>
    <col min="4" max="4" width="15.28125" style="1" customWidth="1"/>
    <col min="5" max="5" width="15.00390625" style="1" customWidth="1"/>
    <col min="6" max="6" width="14.57421875" style="1" customWidth="1"/>
    <col min="7" max="16384" width="9.140625" style="1" customWidth="1"/>
  </cols>
  <sheetData>
    <row r="1" spans="1:6" ht="30" customHeight="1">
      <c r="A1" s="8" t="s">
        <v>15</v>
      </c>
      <c r="B1" s="8"/>
      <c r="C1" s="8"/>
      <c r="D1" s="8"/>
      <c r="E1" s="8"/>
      <c r="F1" s="8"/>
    </row>
    <row r="2" spans="1:6" ht="45.75" customHeight="1">
      <c r="A2" s="9" t="s">
        <v>22</v>
      </c>
      <c r="B2" s="9"/>
      <c r="C2" s="9"/>
      <c r="D2" s="9"/>
      <c r="E2" s="9"/>
      <c r="F2" s="9"/>
    </row>
    <row r="3" spans="2:6" ht="15" customHeight="1">
      <c r="B3" s="2"/>
      <c r="C3" s="2"/>
      <c r="D3" s="2"/>
      <c r="E3" s="2"/>
      <c r="F3" s="2"/>
    </row>
    <row r="4" spans="1:6" ht="27.75" customHeight="1">
      <c r="A4" s="10" t="s">
        <v>18</v>
      </c>
      <c r="B4" s="10"/>
      <c r="C4" s="11" t="s">
        <v>19</v>
      </c>
      <c r="D4" s="12"/>
      <c r="E4" s="12"/>
      <c r="F4" s="13"/>
    </row>
    <row r="5" spans="1:6" ht="58.5" customHeight="1">
      <c r="A5" s="10"/>
      <c r="B5" s="10"/>
      <c r="C5" s="7" t="s">
        <v>21</v>
      </c>
      <c r="D5" s="7" t="s">
        <v>16</v>
      </c>
      <c r="E5" s="7" t="s">
        <v>17</v>
      </c>
      <c r="F5" s="7" t="s">
        <v>14</v>
      </c>
    </row>
    <row r="6" spans="1:6" ht="22.5" customHeight="1">
      <c r="A6" s="5">
        <v>2110</v>
      </c>
      <c r="B6" s="6" t="s">
        <v>0</v>
      </c>
      <c r="C6" s="6">
        <v>209486.23</v>
      </c>
      <c r="D6" s="5">
        <v>11427</v>
      </c>
      <c r="E6" s="5"/>
      <c r="F6" s="3">
        <f>SUM(C6:E6)</f>
        <v>220913.23</v>
      </c>
    </row>
    <row r="7" spans="1:6" ht="22.5" customHeight="1">
      <c r="A7" s="5">
        <v>2120</v>
      </c>
      <c r="B7" s="6" t="s">
        <v>1</v>
      </c>
      <c r="C7" s="6">
        <f>46273.71+3488.13</f>
        <v>49761.84</v>
      </c>
      <c r="D7" s="5">
        <v>4290</v>
      </c>
      <c r="E7" s="5"/>
      <c r="F7" s="3">
        <f aca="true" t="shared" si="0" ref="F7:F20">SUM(C7:E7)</f>
        <v>54051.84</v>
      </c>
    </row>
    <row r="8" spans="1:6" ht="22.5" customHeight="1">
      <c r="A8" s="5">
        <v>2210</v>
      </c>
      <c r="B8" s="6" t="s">
        <v>2</v>
      </c>
      <c r="C8" s="6"/>
      <c r="D8" s="5"/>
      <c r="E8" s="5"/>
      <c r="F8" s="3">
        <f t="shared" si="0"/>
        <v>0</v>
      </c>
    </row>
    <row r="9" spans="1:6" ht="22.5" customHeight="1">
      <c r="A9" s="5">
        <v>2230</v>
      </c>
      <c r="B9" s="6" t="s">
        <v>3</v>
      </c>
      <c r="C9" s="6"/>
      <c r="D9" s="5"/>
      <c r="E9" s="5"/>
      <c r="F9" s="3">
        <f t="shared" si="0"/>
        <v>0</v>
      </c>
    </row>
    <row r="10" spans="1:6" ht="22.5" customHeight="1">
      <c r="A10" s="5">
        <v>2240</v>
      </c>
      <c r="B10" s="6" t="s">
        <v>4</v>
      </c>
      <c r="C10" s="6"/>
      <c r="D10" s="5"/>
      <c r="E10" s="5"/>
      <c r="F10" s="3">
        <f t="shared" si="0"/>
        <v>0</v>
      </c>
    </row>
    <row r="11" spans="1:6" ht="22.5" customHeight="1">
      <c r="A11" s="5">
        <v>2250</v>
      </c>
      <c r="B11" s="6" t="s">
        <v>5</v>
      </c>
      <c r="C11" s="6"/>
      <c r="D11" s="5"/>
      <c r="E11" s="5"/>
      <c r="F11" s="3">
        <f t="shared" si="0"/>
        <v>0</v>
      </c>
    </row>
    <row r="12" spans="1:6" ht="31.5" customHeight="1">
      <c r="A12" s="5">
        <v>2272</v>
      </c>
      <c r="B12" s="6" t="s">
        <v>6</v>
      </c>
      <c r="C12" s="6"/>
      <c r="D12" s="5"/>
      <c r="E12" s="5"/>
      <c r="F12" s="3">
        <f t="shared" si="0"/>
        <v>0</v>
      </c>
    </row>
    <row r="13" spans="1:6" ht="22.5" customHeight="1">
      <c r="A13" s="5">
        <v>2273</v>
      </c>
      <c r="B13" s="6" t="s">
        <v>7</v>
      </c>
      <c r="C13" s="6"/>
      <c r="D13" s="5"/>
      <c r="E13" s="5"/>
      <c r="F13" s="3">
        <f t="shared" si="0"/>
        <v>0</v>
      </c>
    </row>
    <row r="14" spans="1:6" ht="22.5" customHeight="1">
      <c r="A14" s="5">
        <v>2274</v>
      </c>
      <c r="B14" s="6" t="s">
        <v>8</v>
      </c>
      <c r="C14" s="6"/>
      <c r="D14" s="5"/>
      <c r="E14" s="5"/>
      <c r="F14" s="3">
        <f t="shared" si="0"/>
        <v>0</v>
      </c>
    </row>
    <row r="15" spans="1:6" ht="22.5" customHeight="1">
      <c r="A15" s="5">
        <v>2275</v>
      </c>
      <c r="B15" s="6" t="s">
        <v>9</v>
      </c>
      <c r="C15" s="6"/>
      <c r="D15" s="5"/>
      <c r="E15" s="5"/>
      <c r="F15" s="3">
        <f t="shared" si="0"/>
        <v>0</v>
      </c>
    </row>
    <row r="16" spans="1:6" ht="46.5" customHeight="1">
      <c r="A16" s="5">
        <v>2282</v>
      </c>
      <c r="B16" s="6" t="s">
        <v>10</v>
      </c>
      <c r="C16" s="6"/>
      <c r="D16" s="5"/>
      <c r="E16" s="5"/>
      <c r="F16" s="3">
        <f t="shared" si="0"/>
        <v>0</v>
      </c>
    </row>
    <row r="17" spans="1:6" ht="21.75" customHeight="1">
      <c r="A17" s="5">
        <v>2800</v>
      </c>
      <c r="B17" s="6" t="s">
        <v>11</v>
      </c>
      <c r="C17" s="6"/>
      <c r="D17" s="5"/>
      <c r="E17" s="5"/>
      <c r="F17" s="3">
        <f t="shared" si="0"/>
        <v>0</v>
      </c>
    </row>
    <row r="18" spans="1:6" ht="30.75" customHeight="1">
      <c r="A18" s="5">
        <v>3110</v>
      </c>
      <c r="B18" s="6" t="s">
        <v>12</v>
      </c>
      <c r="C18" s="6"/>
      <c r="D18" s="5"/>
      <c r="E18" s="5"/>
      <c r="F18" s="3">
        <f t="shared" si="0"/>
        <v>0</v>
      </c>
    </row>
    <row r="19" spans="1:6" ht="25.5" customHeight="1">
      <c r="A19" s="5">
        <v>3132</v>
      </c>
      <c r="B19" s="6" t="s">
        <v>13</v>
      </c>
      <c r="C19" s="6"/>
      <c r="D19" s="5"/>
      <c r="E19" s="5"/>
      <c r="F19" s="3">
        <f t="shared" si="0"/>
        <v>0</v>
      </c>
    </row>
    <row r="20" spans="1:6" ht="23.25" customHeight="1">
      <c r="A20" s="3"/>
      <c r="B20" s="4" t="s">
        <v>14</v>
      </c>
      <c r="C20" s="3">
        <f>SUM(C6:C19)</f>
        <v>259248.07</v>
      </c>
      <c r="D20" s="3">
        <f>SUM(D6:D19)</f>
        <v>15717</v>
      </c>
      <c r="E20" s="3">
        <f>SUM(E6:E19)</f>
        <v>0</v>
      </c>
      <c r="F20" s="3">
        <f t="shared" si="0"/>
        <v>274965.07</v>
      </c>
    </row>
  </sheetData>
  <sheetProtection/>
  <mergeCells count="4">
    <mergeCell ref="A1:F1"/>
    <mergeCell ref="A2:F2"/>
    <mergeCell ref="A4:B5"/>
    <mergeCell ref="C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57421875" style="1" customWidth="1"/>
    <col min="2" max="2" width="40.421875" style="1" customWidth="1"/>
    <col min="3" max="3" width="17.421875" style="1" customWidth="1"/>
    <col min="4" max="4" width="15.28125" style="1" customWidth="1"/>
    <col min="5" max="5" width="15.00390625" style="1" customWidth="1"/>
    <col min="6" max="6" width="14.57421875" style="1" customWidth="1"/>
    <col min="7" max="16384" width="9.140625" style="1" customWidth="1"/>
  </cols>
  <sheetData>
    <row r="1" spans="1:6" ht="30" customHeight="1">
      <c r="A1" s="8" t="s">
        <v>15</v>
      </c>
      <c r="B1" s="8"/>
      <c r="C1" s="8"/>
      <c r="D1" s="8"/>
      <c r="E1" s="8"/>
      <c r="F1" s="8"/>
    </row>
    <row r="2" spans="1:6" ht="45.75" customHeight="1">
      <c r="A2" s="9" t="s">
        <v>22</v>
      </c>
      <c r="B2" s="9"/>
      <c r="C2" s="9"/>
      <c r="D2" s="9"/>
      <c r="E2" s="9"/>
      <c r="F2" s="9"/>
    </row>
    <row r="3" spans="2:6" ht="15" customHeight="1">
      <c r="B3" s="2"/>
      <c r="C3" s="2"/>
      <c r="D3" s="2"/>
      <c r="E3" s="2"/>
      <c r="F3" s="2"/>
    </row>
    <row r="4" spans="1:6" ht="27.75" customHeight="1">
      <c r="A4" s="10" t="s">
        <v>18</v>
      </c>
      <c r="B4" s="10"/>
      <c r="C4" s="11" t="s">
        <v>29</v>
      </c>
      <c r="D4" s="12"/>
      <c r="E4" s="12"/>
      <c r="F4" s="13"/>
    </row>
    <row r="5" spans="1:6" ht="58.5" customHeight="1">
      <c r="A5" s="10"/>
      <c r="B5" s="10"/>
      <c r="C5" s="7" t="s">
        <v>21</v>
      </c>
      <c r="D5" s="7" t="s">
        <v>16</v>
      </c>
      <c r="E5" s="7" t="s">
        <v>17</v>
      </c>
      <c r="F5" s="7" t="s">
        <v>14</v>
      </c>
    </row>
    <row r="6" spans="1:6" ht="22.5" customHeight="1">
      <c r="A6" s="5">
        <v>2110</v>
      </c>
      <c r="B6" s="6" t="s">
        <v>0</v>
      </c>
      <c r="C6" s="6">
        <v>28824.34</v>
      </c>
      <c r="D6" s="5">
        <v>18514.65</v>
      </c>
      <c r="E6" s="5"/>
      <c r="F6" s="3">
        <f>SUM(C6:E6)</f>
        <v>47338.990000000005</v>
      </c>
    </row>
    <row r="7" spans="1:6" ht="22.5" customHeight="1">
      <c r="A7" s="5">
        <v>2120</v>
      </c>
      <c r="B7" s="6" t="s">
        <v>1</v>
      </c>
      <c r="C7" s="6">
        <f>5460.01+2706.14</f>
        <v>8166.15</v>
      </c>
      <c r="D7" s="5">
        <v>7150</v>
      </c>
      <c r="E7" s="5"/>
      <c r="F7" s="3">
        <f aca="true" t="shared" si="0" ref="F7:F20">SUM(C7:E7)</f>
        <v>15316.15</v>
      </c>
    </row>
    <row r="8" spans="1:6" ht="22.5" customHeight="1">
      <c r="A8" s="5">
        <v>2210</v>
      </c>
      <c r="B8" s="6" t="s">
        <v>2</v>
      </c>
      <c r="C8" s="6"/>
      <c r="D8" s="5"/>
      <c r="E8" s="5"/>
      <c r="F8" s="3">
        <f t="shared" si="0"/>
        <v>0</v>
      </c>
    </row>
    <row r="9" spans="1:6" ht="22.5" customHeight="1">
      <c r="A9" s="5">
        <v>2230</v>
      </c>
      <c r="B9" s="6" t="s">
        <v>3</v>
      </c>
      <c r="C9" s="6"/>
      <c r="D9" s="5"/>
      <c r="E9" s="5"/>
      <c r="F9" s="3">
        <f t="shared" si="0"/>
        <v>0</v>
      </c>
    </row>
    <row r="10" spans="1:6" ht="22.5" customHeight="1">
      <c r="A10" s="5">
        <v>2240</v>
      </c>
      <c r="B10" s="6" t="s">
        <v>4</v>
      </c>
      <c r="C10" s="6"/>
      <c r="D10" s="5">
        <f>2300+2300+2547.36</f>
        <v>7147.360000000001</v>
      </c>
      <c r="E10" s="5"/>
      <c r="F10" s="3">
        <f t="shared" si="0"/>
        <v>7147.360000000001</v>
      </c>
    </row>
    <row r="11" spans="1:6" ht="22.5" customHeight="1">
      <c r="A11" s="5">
        <v>2250</v>
      </c>
      <c r="B11" s="6" t="s">
        <v>5</v>
      </c>
      <c r="C11" s="6"/>
      <c r="D11" s="5"/>
      <c r="E11" s="5"/>
      <c r="F11" s="3">
        <f t="shared" si="0"/>
        <v>0</v>
      </c>
    </row>
    <row r="12" spans="1:6" ht="31.5" customHeight="1">
      <c r="A12" s="5">
        <v>2272</v>
      </c>
      <c r="B12" s="6" t="s">
        <v>6</v>
      </c>
      <c r="C12" s="6"/>
      <c r="D12" s="5"/>
      <c r="E12" s="5"/>
      <c r="F12" s="3">
        <f t="shared" si="0"/>
        <v>0</v>
      </c>
    </row>
    <row r="13" spans="1:6" ht="22.5" customHeight="1">
      <c r="A13" s="5">
        <v>2273</v>
      </c>
      <c r="B13" s="6" t="s">
        <v>7</v>
      </c>
      <c r="C13" s="6"/>
      <c r="D13" s="5">
        <f>13277.2+28772.72</f>
        <v>42049.92</v>
      </c>
      <c r="E13" s="5"/>
      <c r="F13" s="3">
        <f t="shared" si="0"/>
        <v>42049.92</v>
      </c>
    </row>
    <row r="14" spans="1:6" ht="22.5" customHeight="1">
      <c r="A14" s="5">
        <v>2274</v>
      </c>
      <c r="B14" s="6" t="s">
        <v>8</v>
      </c>
      <c r="C14" s="6"/>
      <c r="D14" s="5">
        <v>8324.79</v>
      </c>
      <c r="E14" s="5"/>
      <c r="F14" s="3">
        <f t="shared" si="0"/>
        <v>8324.79</v>
      </c>
    </row>
    <row r="15" spans="1:6" ht="22.5" customHeight="1">
      <c r="A15" s="5">
        <v>2275</v>
      </c>
      <c r="B15" s="6" t="s">
        <v>9</v>
      </c>
      <c r="C15" s="6"/>
      <c r="D15" s="5"/>
      <c r="E15" s="5"/>
      <c r="F15" s="3">
        <f t="shared" si="0"/>
        <v>0</v>
      </c>
    </row>
    <row r="16" spans="1:6" ht="46.5" customHeight="1">
      <c r="A16" s="5">
        <v>2282</v>
      </c>
      <c r="B16" s="6" t="s">
        <v>10</v>
      </c>
      <c r="C16" s="6"/>
      <c r="D16" s="5"/>
      <c r="E16" s="5"/>
      <c r="F16" s="3">
        <f t="shared" si="0"/>
        <v>0</v>
      </c>
    </row>
    <row r="17" spans="1:6" ht="21.75" customHeight="1">
      <c r="A17" s="5">
        <v>2800</v>
      </c>
      <c r="B17" s="6" t="s">
        <v>11</v>
      </c>
      <c r="C17" s="6"/>
      <c r="D17" s="5"/>
      <c r="E17" s="5"/>
      <c r="F17" s="3">
        <f t="shared" si="0"/>
        <v>0</v>
      </c>
    </row>
    <row r="18" spans="1:6" ht="30.75" customHeight="1">
      <c r="A18" s="5">
        <v>3110</v>
      </c>
      <c r="B18" s="6" t="s">
        <v>12</v>
      </c>
      <c r="C18" s="6"/>
      <c r="D18" s="5"/>
      <c r="E18" s="5"/>
      <c r="F18" s="3">
        <f t="shared" si="0"/>
        <v>0</v>
      </c>
    </row>
    <row r="19" spans="1:6" ht="25.5" customHeight="1">
      <c r="A19" s="5">
        <v>3132</v>
      </c>
      <c r="B19" s="6" t="s">
        <v>13</v>
      </c>
      <c r="C19" s="6"/>
      <c r="D19" s="5"/>
      <c r="E19" s="5"/>
      <c r="F19" s="3">
        <f t="shared" si="0"/>
        <v>0</v>
      </c>
    </row>
    <row r="20" spans="1:6" ht="23.25" customHeight="1">
      <c r="A20" s="3"/>
      <c r="B20" s="4" t="s">
        <v>14</v>
      </c>
      <c r="C20" s="3">
        <f>SUM(C6:C19)</f>
        <v>36990.49</v>
      </c>
      <c r="D20" s="3">
        <f>SUM(D6:D19)</f>
        <v>83186.72</v>
      </c>
      <c r="E20" s="3">
        <f>SUM(E6:E19)</f>
        <v>0</v>
      </c>
      <c r="F20" s="3">
        <f t="shared" si="0"/>
        <v>120177.20999999999</v>
      </c>
    </row>
  </sheetData>
  <sheetProtection/>
  <mergeCells count="4">
    <mergeCell ref="A1:F1"/>
    <mergeCell ref="A2:F2"/>
    <mergeCell ref="A4:B5"/>
    <mergeCell ref="C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2023-01-03T09:50:41Z</dcterms:modified>
  <cp:category/>
  <cp:version/>
  <cp:contentType/>
  <cp:contentStatus/>
</cp:coreProperties>
</file>