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D116" i="1" l="1"/>
  <c r="E112" i="1"/>
  <c r="A112" i="1"/>
  <c r="E111" i="1"/>
  <c r="A111" i="1"/>
  <c r="E110" i="1"/>
  <c r="A110" i="1"/>
  <c r="E109" i="1"/>
  <c r="A109" i="1"/>
  <c r="E108" i="1"/>
  <c r="A108" i="1"/>
  <c r="D107" i="1"/>
  <c r="C107" i="1"/>
  <c r="A107" i="1"/>
  <c r="E105" i="1"/>
  <c r="A105" i="1"/>
  <c r="A104" i="1"/>
  <c r="E103" i="1"/>
  <c r="A103" i="1"/>
  <c r="E102" i="1"/>
  <c r="A102" i="1"/>
  <c r="D101" i="1"/>
  <c r="C101" i="1"/>
  <c r="E101" i="1" s="1"/>
  <c r="A101" i="1"/>
  <c r="E100" i="1"/>
  <c r="A100" i="1"/>
  <c r="E99" i="1"/>
  <c r="A99" i="1"/>
  <c r="E98" i="1"/>
  <c r="A98" i="1"/>
  <c r="E97" i="1"/>
  <c r="A97" i="1"/>
  <c r="E96" i="1"/>
  <c r="A96" i="1"/>
  <c r="D95" i="1"/>
  <c r="C95" i="1"/>
  <c r="A95" i="1"/>
  <c r="E94" i="1"/>
  <c r="A94" i="1"/>
  <c r="E93" i="1"/>
  <c r="A93" i="1"/>
  <c r="D92" i="1"/>
  <c r="C92" i="1"/>
  <c r="E92" i="1" s="1"/>
  <c r="A92" i="1"/>
  <c r="E91" i="1"/>
  <c r="A91" i="1"/>
  <c r="E90" i="1"/>
  <c r="A90" i="1"/>
  <c r="D89" i="1"/>
  <c r="C89" i="1"/>
  <c r="E89" i="1" s="1"/>
  <c r="A89" i="1"/>
  <c r="E88" i="1"/>
  <c r="A88" i="1"/>
  <c r="D87" i="1"/>
  <c r="C87" i="1"/>
  <c r="E87" i="1" s="1"/>
  <c r="A87" i="1"/>
  <c r="D86" i="1"/>
  <c r="A86" i="1"/>
  <c r="E85" i="1"/>
  <c r="A85" i="1"/>
  <c r="E84" i="1"/>
  <c r="A84" i="1"/>
  <c r="E83" i="1"/>
  <c r="A83" i="1"/>
  <c r="E82" i="1"/>
  <c r="A82" i="1"/>
  <c r="D81" i="1"/>
  <c r="C81" i="1"/>
  <c r="E81" i="1" s="1"/>
  <c r="A81" i="1"/>
  <c r="E80" i="1"/>
  <c r="A80" i="1"/>
  <c r="E79" i="1"/>
  <c r="A79" i="1"/>
  <c r="E78" i="1"/>
  <c r="A78" i="1"/>
  <c r="D77" i="1"/>
  <c r="C77" i="1"/>
  <c r="A77" i="1"/>
  <c r="E76" i="1"/>
  <c r="A76" i="1"/>
  <c r="E75" i="1"/>
  <c r="A75" i="1"/>
  <c r="D74" i="1"/>
  <c r="C74" i="1"/>
  <c r="E74" i="1" s="1"/>
  <c r="A74" i="1"/>
  <c r="E73" i="1"/>
  <c r="A73" i="1"/>
  <c r="E72" i="1"/>
  <c r="A72" i="1"/>
  <c r="D71" i="1"/>
  <c r="C71" i="1"/>
  <c r="A71" i="1"/>
  <c r="E70" i="1"/>
  <c r="A70" i="1"/>
  <c r="E69" i="1"/>
  <c r="A69" i="1"/>
  <c r="E68" i="1"/>
  <c r="A68" i="1"/>
  <c r="E67" i="1"/>
  <c r="A67" i="1"/>
  <c r="E66" i="1"/>
  <c r="A66" i="1"/>
  <c r="E65" i="1"/>
  <c r="A65" i="1"/>
  <c r="D64" i="1"/>
  <c r="C64" i="1"/>
  <c r="E64" i="1" s="1"/>
  <c r="A64" i="1"/>
  <c r="E63" i="1"/>
  <c r="A63" i="1"/>
  <c r="E62" i="1"/>
  <c r="A62" i="1"/>
  <c r="E61" i="1"/>
  <c r="A61" i="1"/>
  <c r="E60" i="1"/>
  <c r="A60" i="1"/>
  <c r="E59" i="1"/>
  <c r="A59" i="1"/>
  <c r="E58" i="1"/>
  <c r="A58" i="1"/>
  <c r="D57" i="1"/>
  <c r="A57" i="1"/>
  <c r="E56" i="1"/>
  <c r="A56" i="1"/>
  <c r="E55" i="1"/>
  <c r="A55" i="1"/>
  <c r="E54" i="1"/>
  <c r="A54" i="1"/>
  <c r="D53" i="1"/>
  <c r="C53" i="1"/>
  <c r="E53" i="1" s="1"/>
  <c r="A53" i="1"/>
  <c r="D52" i="1"/>
  <c r="D51" i="1" s="1"/>
  <c r="A52" i="1"/>
  <c r="A51" i="1"/>
  <c r="E47" i="1"/>
  <c r="E46" i="1"/>
  <c r="E45" i="1"/>
  <c r="E44" i="1"/>
  <c r="E41" i="1"/>
  <c r="E40" i="1"/>
  <c r="D39" i="1"/>
  <c r="E39" i="1" s="1"/>
  <c r="E38" i="1"/>
  <c r="E37" i="1"/>
  <c r="E36" i="1"/>
  <c r="E35" i="1"/>
  <c r="E34" i="1"/>
  <c r="D33" i="1"/>
  <c r="E33" i="1" s="1"/>
  <c r="A24" i="1"/>
  <c r="A23" i="1"/>
  <c r="A21" i="1"/>
  <c r="A19" i="1"/>
  <c r="A17" i="1"/>
  <c r="D9" i="1"/>
  <c r="B7" i="1"/>
  <c r="C52" i="1" l="1"/>
  <c r="C57" i="1"/>
  <c r="E57" i="1" s="1"/>
  <c r="E71" i="1"/>
  <c r="E77" i="1"/>
  <c r="C86" i="1"/>
  <c r="E86" i="1" s="1"/>
  <c r="E95" i="1"/>
  <c r="D50" i="1"/>
  <c r="D32" i="1"/>
  <c r="E52" i="1" l="1"/>
  <c r="C51" i="1"/>
  <c r="D30" i="1"/>
  <c r="E32" i="1"/>
  <c r="E51" i="1" l="1"/>
  <c r="C50" i="1"/>
  <c r="C31" i="1" l="1"/>
  <c r="E50" i="1"/>
  <c r="C30" i="1" l="1"/>
  <c r="E30" i="1" s="1"/>
  <c r="E31" i="1"/>
</calcChain>
</file>

<file path=xl/sharedStrings.xml><?xml version="1.0" encoding="utf-8"?>
<sst xmlns="http://schemas.openxmlformats.org/spreadsheetml/2006/main" count="77" uniqueCount="51">
  <si>
    <t>ЗАТВЕРДЖЕНО
Наказ Міністерства фінансів України
28 січня 2002 року № 57
(у редакції наказу Міністерства фінансів України
04.12.2015 № 1118)</t>
  </si>
  <si>
    <t>(сума словами і цифрами)</t>
  </si>
  <si>
    <t xml:space="preserve">(посада)                      </t>
  </si>
  <si>
    <t>(підпис)</t>
  </si>
  <si>
    <t>(ініціали і прізвище)</t>
  </si>
  <si>
    <t>(число, місяць, рік)</t>
  </si>
  <si>
    <t>М.П.</t>
  </si>
  <si>
    <t xml:space="preserve"> КОШТОРИС 
на 2016 рік</t>
  </si>
  <si>
    <t>_______________________________________</t>
  </si>
  <si>
    <t>(індивідуальний, зведений)</t>
  </si>
  <si>
    <t>(код за ЄДРПОУ та найменування  бюджетної установи)</t>
  </si>
  <si>
    <t>(найменування міста, району, області)</t>
  </si>
  <si>
    <t>(грн.)</t>
  </si>
  <si>
    <t>Найменування</t>
  </si>
  <si>
    <t>Код</t>
  </si>
  <si>
    <t>Усього на рік</t>
  </si>
  <si>
    <t>РАЗОМ</t>
  </si>
  <si>
    <t>Загальний фонд</t>
  </si>
  <si>
    <t>Спеціальний фонд</t>
  </si>
  <si>
    <t>НАДХОДЖЕННЯ - усього</t>
  </si>
  <si>
    <t>х</t>
  </si>
  <si>
    <t>Надходження коштів із загального фонду бюджету</t>
  </si>
  <si>
    <t>Надходження коштів із спеціального фонду бюджету, у тому числі: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</si>
  <si>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</si>
  <si>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</si>
  <si>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Х</t>
  </si>
  <si>
    <t>Надходження бюджетних установ від додаткової (господарської) діяльності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</si>
  <si>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</si>
  <si>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</si>
  <si>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(розписати за підгрупами)</t>
  </si>
  <si>
    <t>Інші джерела власних надходжень бюджетних установ</t>
  </si>
  <si>
    <t>Благодійні внески, гранти та дарунки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</si>
  <si>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</si>
  <si>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Кошти, що отримують вищі та професійно-технічні навчальні заклади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</t>
  </si>
  <si>
    <t>Кошти, отримані від реалізації майнових прав на фільми, вихідні матеріали фільмів та фільмокопій, створені за бюджетні кошти як за державним замовленням, так і на умовах фінансової підтримки</t>
  </si>
  <si>
    <t>інші надходження, у тому числі:</t>
  </si>
  <si>
    <t>інші доходи (розписати за кодами класифікації доходів бюджету)</t>
  </si>
  <si>
    <t>фінансування (розписати за кодами класифікації фінансування бюджету  за типом боргового зобов'язання)</t>
  </si>
  <si>
    <t>повернення кредитів до бюджету (розписати за кодами програмної класифікації видатків та кредитування бюджету, класифікації кредитування бюджету)</t>
  </si>
  <si>
    <t>**</t>
  </si>
  <si>
    <t>ВИДАТКИ ТА НАДАННЯ КРЕДИТІВ - усього</t>
  </si>
  <si>
    <t>-</t>
  </si>
  <si>
    <t>Керівник</t>
  </si>
  <si>
    <t>Головний бухгалтер</t>
  </si>
  <si>
    <t>М.П.***</t>
  </si>
  <si>
    <t>* До запровадження програмно-цільового методу складання та виконання місцевих бюджетів проставляються код та назва тимчасової класифікації видатків та кредитування місцевих бюджетів. 
** Сума проставляється за кодом відповідно до класифікації кредитування бюджету та не враховується у рядку "НАДХОДЖЕННЯ - усього".
*** Заповнюється розпорядниками нижчого рівня, крім головних розпорядників та національних вищих навчальних закладів, яким безпосередньо встановлені призначення у державному бюджеті.</t>
  </si>
  <si>
    <t>Рясненська ЗОШ</t>
  </si>
  <si>
    <t>код та назва програмної класифікації видатків та кредитування  бюджету  06 Відділу освіти Ємільчинської РДА</t>
  </si>
  <si>
    <t>12.01.2018р</t>
  </si>
  <si>
    <t>Два мільйони двісті вісімдесят три тисячі дев"ять грн 00коп</t>
  </si>
  <si>
    <t>Л.Л.Теслав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</si>
</sst>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\-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2"/>
      <name val="Times New Roman Cyr"/>
      <family val="1"/>
      <charset val="204"/>
    </font>
    <font>
      <sz val="11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Times New Roman Cyr"/>
      <family val="1"/>
      <charset val="204"/>
    </font>
    <font>
      <i/>
      <sz val="8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i/>
      <sz val="10"/>
      <name val="Times New Roman Cyr"/>
      <family val="1"/>
      <charset val="204"/>
    </font>
    <font>
      <i/>
      <sz val="11"/>
      <name val="Times New Roman Cyr"/>
      <family val="1"/>
      <charset val="204"/>
    </font>
    <font>
      <i/>
      <sz val="10"/>
      <name val="Times New Roman Cyr"/>
      <family val="1"/>
      <charset val="204"/>
    </font>
    <font>
      <sz val="10"/>
      <color indexed="8"/>
      <name val="Times New Roman Cyr"/>
      <family val="1"/>
      <charset val="204"/>
    </font>
    <font>
      <i/>
      <sz val="10"/>
      <color indexed="8"/>
      <name val="Times New Roman Cyr"/>
      <family val="1"/>
      <charset val="204"/>
    </font>
    <font>
      <b/>
      <u/>
      <sz val="11"/>
      <name val="Times New Roman Cyr"/>
      <family val="1"/>
      <charset val="204"/>
    </font>
    <font>
      <u/>
      <sz val="11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Fill="1" applyAlignment="1" applyProtection="1"/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/>
    <xf numFmtId="0" fontId="2" fillId="0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/>
    </xf>
    <xf numFmtId="0" fontId="2" fillId="0" borderId="0" xfId="0" applyFont="1" applyBorder="1" applyAlignment="1"/>
    <xf numFmtId="0" fontId="8" fillId="0" borderId="0" xfId="0" applyFont="1" applyFill="1" applyAlignment="1" applyProtection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/>
    <xf numFmtId="0" fontId="4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Alignment="1" applyProtection="1">
      <alignment horizontal="left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2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vertical="top"/>
    </xf>
    <xf numFmtId="164" fontId="4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0" fontId="4" fillId="0" borderId="4" xfId="0" applyFont="1" applyFill="1" applyBorder="1" applyAlignment="1">
      <alignment wrapText="1"/>
    </xf>
    <xf numFmtId="0" fontId="12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 applyProtection="1">
      <alignment horizontal="right" vertical="center"/>
    </xf>
    <xf numFmtId="164" fontId="4" fillId="0" borderId="4" xfId="0" applyNumberFormat="1" applyFont="1" applyFill="1" applyBorder="1" applyAlignment="1" applyProtection="1">
      <alignment horizontal="right" vertical="center"/>
      <protection locked="0"/>
    </xf>
    <xf numFmtId="0" fontId="13" fillId="0" borderId="4" xfId="0" applyFont="1" applyFill="1" applyBorder="1" applyAlignment="1">
      <alignment wrapText="1"/>
    </xf>
    <xf numFmtId="164" fontId="12" fillId="0" borderId="4" xfId="0" applyNumberFormat="1" applyFont="1" applyFill="1" applyBorder="1" applyAlignment="1" applyProtection="1">
      <alignment horizontal="right" vertical="center"/>
    </xf>
    <xf numFmtId="164" fontId="12" fillId="0" borderId="4" xfId="0" applyNumberFormat="1" applyFont="1" applyFill="1" applyBorder="1" applyAlignment="1">
      <alignment horizontal="right" vertical="center"/>
    </xf>
    <xf numFmtId="165" fontId="4" fillId="0" borderId="0" xfId="0" applyNumberFormat="1" applyFont="1" applyFill="1"/>
    <xf numFmtId="0" fontId="14" fillId="0" borderId="4" xfId="0" applyFont="1" applyFill="1" applyBorder="1" applyAlignment="1">
      <alignment horizontal="left" wrapText="1"/>
    </xf>
    <xf numFmtId="0" fontId="15" fillId="0" borderId="4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center" vertical="top"/>
    </xf>
    <xf numFmtId="164" fontId="12" fillId="0" borderId="4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/>
    <xf numFmtId="0" fontId="12" fillId="0" borderId="0" xfId="0" applyFont="1" applyFill="1"/>
    <xf numFmtId="0" fontId="16" fillId="0" borderId="0" xfId="0" applyFont="1" applyFill="1"/>
    <xf numFmtId="0" fontId="12" fillId="0" borderId="0" xfId="0" applyFont="1" applyFill="1" applyAlignment="1">
      <alignment vertical="top"/>
    </xf>
    <xf numFmtId="0" fontId="4" fillId="0" borderId="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left" wrapText="1"/>
    </xf>
    <xf numFmtId="0" fontId="16" fillId="0" borderId="0" xfId="0" applyFont="1" applyFill="1" applyProtection="1"/>
    <xf numFmtId="0" fontId="6" fillId="0" borderId="0" xfId="0" applyFont="1" applyFill="1" applyBorder="1" applyAlignment="1" applyProtection="1">
      <alignment horizontal="left" wrapText="1"/>
    </xf>
    <xf numFmtId="0" fontId="1" fillId="0" borderId="0" xfId="0" applyFont="1" applyFill="1" applyBorder="1" applyAlignment="1" applyProtection="1">
      <alignment horizontal="left" wrapText="1"/>
    </xf>
    <xf numFmtId="0" fontId="1" fillId="0" borderId="0" xfId="0" applyFont="1" applyFill="1" applyBorder="1" applyAlignment="1" applyProtection="1">
      <alignment horizontal="center" wrapText="1"/>
    </xf>
    <xf numFmtId="0" fontId="4" fillId="0" borderId="0" xfId="0" applyFont="1" applyFill="1" applyAlignment="1" applyProtection="1">
      <alignment wrapText="1"/>
      <protection locked="0"/>
    </xf>
    <xf numFmtId="0" fontId="4" fillId="0" borderId="0" xfId="0" applyFont="1" applyFill="1" applyBorder="1" applyAlignment="1" applyProtection="1"/>
    <xf numFmtId="0" fontId="6" fillId="0" borderId="0" xfId="0" applyFont="1" applyFill="1" applyAlignment="1" applyProtection="1">
      <alignment vertical="top" wrapText="1"/>
    </xf>
    <xf numFmtId="0" fontId="6" fillId="0" borderId="2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vertical="top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4" fillId="0" borderId="0" xfId="0" applyFont="1" applyFill="1" applyAlignment="1" applyProtection="1">
      <alignment horizontal="left" wrapText="1"/>
      <protection locked="0"/>
    </xf>
    <xf numFmtId="0" fontId="6" fillId="0" borderId="0" xfId="0" applyFont="1" applyFill="1" applyAlignment="1" applyProtection="1">
      <alignment horizontal="center" vertical="top" wrapText="1"/>
    </xf>
    <xf numFmtId="0" fontId="17" fillId="0" borderId="0" xfId="0" applyFont="1" applyFill="1" applyBorder="1" applyAlignment="1" applyProtection="1">
      <alignment horizontal="center" wrapText="1"/>
    </xf>
    <xf numFmtId="0" fontId="4" fillId="0" borderId="0" xfId="0" applyFont="1" applyFill="1" applyProtection="1"/>
    <xf numFmtId="0" fontId="6" fillId="0" borderId="0" xfId="0" applyFont="1" applyFill="1" applyAlignment="1" applyProtection="1">
      <alignment horizontal="center" wrapText="1"/>
    </xf>
    <xf numFmtId="0" fontId="6" fillId="0" borderId="0" xfId="0" applyFont="1" applyFill="1" applyAlignment="1" applyProtection="1"/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/>
    <xf numFmtId="0" fontId="4" fillId="0" borderId="0" xfId="0" applyFont="1" applyFill="1" applyAlignment="1" applyProtection="1">
      <alignment wrapText="1"/>
    </xf>
    <xf numFmtId="0" fontId="2" fillId="0" borderId="0" xfId="0" applyFont="1" applyFill="1" applyProtection="1"/>
    <xf numFmtId="0" fontId="4" fillId="0" borderId="0" xfId="0" applyFont="1" applyFill="1" applyAlignment="1" applyProtection="1">
      <alignment horizontal="center"/>
    </xf>
    <xf numFmtId="0" fontId="2" fillId="0" borderId="0" xfId="0" applyFont="1" applyFill="1" applyAlignment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center" wrapText="1"/>
    </xf>
    <xf numFmtId="0" fontId="4" fillId="0" borderId="1" xfId="0" applyFont="1" applyFill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1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left"/>
    </xf>
    <xf numFmtId="0" fontId="3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57_2017\Koshtoris_2017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идникКВК(месн)"/>
      <sheetName val="ДовидникКПК"/>
      <sheetName val="ДовидникКФК"/>
      <sheetName val="ДовидникКВК(ГОС)"/>
      <sheetName val="Заполнить"/>
      <sheetName val="кошторис"/>
      <sheetName val="Лист2"/>
      <sheetName val="Лист1"/>
      <sheetName val="план"/>
      <sheetName val="ПланСФ"/>
      <sheetName val="Зведення СФ"/>
      <sheetName val="ДовДоходів"/>
      <sheetName val="ДовФінансування"/>
      <sheetName val="ДовКЕКВ"/>
      <sheetName val="ДовКреди"/>
    </sheetNames>
    <sheetDataSet>
      <sheetData sheetId="0"/>
      <sheetData sheetId="1"/>
      <sheetData sheetId="2"/>
      <sheetData sheetId="3"/>
      <sheetData sheetId="4">
        <row r="2">
          <cell r="B2" t="str">
            <v>Відділ освіти Ємільчинської районної державної адміністрації Житомирської області</v>
          </cell>
        </row>
        <row r="3">
          <cell r="B3" t="str">
            <v>02143034</v>
          </cell>
        </row>
        <row r="4">
          <cell r="B4" t="str">
            <v>смт. Ємільчине Ємільчинського району Житомирської області</v>
          </cell>
        </row>
        <row r="5">
          <cell r="B5">
            <v>2</v>
          </cell>
        </row>
        <row r="8">
          <cell r="B8" t="str">
            <v>І.Б.Климчук</v>
          </cell>
        </row>
        <row r="10">
          <cell r="B10" t="str">
            <v>Начальник відділу освіти</v>
          </cell>
        </row>
        <row r="11">
          <cell r="B11" t="str">
            <v>А.В.Марчук</v>
          </cell>
        </row>
        <row r="17">
          <cell r="B17" t="str">
            <v>1011020</v>
          </cell>
          <cell r="C17" t="str">
            <v>Надання загальної середньої освіти загальноосвітніми навчальними закладами (в.т.ч. школою-дитячим садком, інтерннатом при школі ) спеціалізованими школами ,ліцеями, гімназіями, колегіумами.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>
            <v>2000</v>
          </cell>
          <cell r="B1" t="str">
            <v>Поточні видатки</v>
          </cell>
        </row>
        <row r="2">
          <cell r="A2">
            <v>2100</v>
          </cell>
          <cell r="B2" t="str">
            <v>Оплата праці і нарахування на заробітну плату</v>
          </cell>
        </row>
        <row r="3">
          <cell r="A3">
            <v>2110</v>
          </cell>
          <cell r="B3" t="str">
            <v>Оплата праці</v>
          </cell>
        </row>
        <row r="4">
          <cell r="A4">
            <v>2111</v>
          </cell>
          <cell r="B4" t="str">
            <v>Заробітна плата</v>
          </cell>
        </row>
        <row r="5">
          <cell r="A5">
            <v>2112</v>
          </cell>
          <cell r="B5" t="str">
            <v>Грошове забезпечення військовослужбовців</v>
          </cell>
        </row>
        <row r="6">
          <cell r="A6">
            <v>2120</v>
          </cell>
          <cell r="B6" t="str">
            <v>Нарахування на оплату праці</v>
          </cell>
        </row>
        <row r="7">
          <cell r="A7">
            <v>2200</v>
          </cell>
          <cell r="B7" t="str">
            <v>Використання товарів і послуг</v>
          </cell>
        </row>
        <row r="8">
          <cell r="A8">
            <v>2210</v>
          </cell>
          <cell r="B8" t="str">
            <v>Предмети, матеріали, обладнання та інвентар</v>
          </cell>
        </row>
        <row r="9">
          <cell r="A9">
            <v>2220</v>
          </cell>
          <cell r="B9" t="str">
            <v>Медикаменти та перев'язувальні матеріали</v>
          </cell>
        </row>
        <row r="10">
          <cell r="A10">
            <v>2230</v>
          </cell>
          <cell r="B10" t="str">
            <v>Продукти харчування</v>
          </cell>
        </row>
        <row r="11">
          <cell r="A11">
            <v>2240</v>
          </cell>
          <cell r="B11" t="str">
            <v>Оплата послуг (крім комунальних)</v>
          </cell>
        </row>
        <row r="12">
          <cell r="A12">
            <v>2250</v>
          </cell>
          <cell r="B12" t="str">
            <v>Видатки на відрядження</v>
          </cell>
        </row>
        <row r="13">
          <cell r="A13">
            <v>2260</v>
          </cell>
          <cell r="B13" t="str">
            <v>Видатки та заходи спеціального призначення</v>
          </cell>
        </row>
        <row r="14">
          <cell r="A14">
            <v>2270</v>
          </cell>
          <cell r="B14" t="str">
            <v>Оплата комунальних послуг та енергоносіїв</v>
          </cell>
        </row>
        <row r="15">
          <cell r="A15">
            <v>2271</v>
          </cell>
          <cell r="B15" t="str">
            <v>Оплата теплопостачання</v>
          </cell>
        </row>
        <row r="16">
          <cell r="A16">
            <v>2272</v>
          </cell>
          <cell r="B16" t="str">
            <v>Оплата водопостачання та водовідведення</v>
          </cell>
        </row>
        <row r="17">
          <cell r="A17">
            <v>2273</v>
          </cell>
          <cell r="B17" t="str">
            <v>Оплата електроенергії</v>
          </cell>
        </row>
        <row r="18">
          <cell r="A18">
            <v>2274</v>
          </cell>
          <cell r="B18" t="str">
            <v>Оплата природного газу</v>
          </cell>
        </row>
        <row r="19">
          <cell r="A19">
            <v>2275</v>
          </cell>
          <cell r="B19" t="str">
            <v>Оплата інших енергоносіїв</v>
          </cell>
        </row>
        <row r="20">
          <cell r="A20">
            <v>2276</v>
          </cell>
          <cell r="B20" t="str">
            <v xml:space="preserve">Оплата енергосервісу </v>
          </cell>
        </row>
        <row r="21">
          <cell r="A21">
            <v>2280</v>
          </cell>
          <cell r="B21" t="str">
            <v>Дослідження і розробки, окремі заходи по реалізації державних (регіональних) програм</v>
          </cell>
        </row>
        <row r="22">
          <cell r="A22">
            <v>2281</v>
          </cell>
          <cell r="B22" t="str">
            <v>Дослідження і розробки, окремі заходи розвитку по реалізації державних (регіональних) програм</v>
          </cell>
        </row>
        <row r="23">
          <cell r="A23">
            <v>2282</v>
          </cell>
          <cell r="B23" t="str">
            <v>Окремі заходи по реалізації державних (регіональних) програм, не віднесені до заходів розвитку</v>
          </cell>
        </row>
        <row r="24">
          <cell r="A24">
            <v>2400</v>
          </cell>
          <cell r="B24" t="str">
            <v>Обслуговування боргових зобов'язань</v>
          </cell>
        </row>
        <row r="25">
          <cell r="A25">
            <v>2410</v>
          </cell>
          <cell r="B25" t="str">
            <v>Обслуговування внутрішніх боргових зобов'язань</v>
          </cell>
        </row>
        <row r="26">
          <cell r="A26">
            <v>2420</v>
          </cell>
          <cell r="B26" t="str">
            <v>Обслуговування зовнішніх боргових зобов'язань</v>
          </cell>
        </row>
        <row r="27">
          <cell r="A27">
            <v>2600</v>
          </cell>
          <cell r="B27" t="str">
            <v>Поточні трансферти</v>
          </cell>
        </row>
        <row r="28">
          <cell r="A28">
            <v>2610</v>
          </cell>
          <cell r="B28" t="str">
            <v>Субсидії та поточні трансферти підприємствам (установам, організаціям)</v>
          </cell>
        </row>
        <row r="29">
          <cell r="A29">
            <v>2620</v>
          </cell>
          <cell r="B29" t="str">
            <v>Поточні трансферти органам державного управління інших рівнів</v>
          </cell>
        </row>
        <row r="30">
          <cell r="A30">
            <v>2630</v>
          </cell>
          <cell r="B30" t="str">
            <v>Поточні трансферти урядам іноземних держав та міжнародним організаціям</v>
          </cell>
        </row>
        <row r="31">
          <cell r="A31">
            <v>2700</v>
          </cell>
          <cell r="B31" t="str">
            <v>Соціальне забезпечення</v>
          </cell>
        </row>
        <row r="32">
          <cell r="A32">
            <v>2710</v>
          </cell>
          <cell r="B32" t="str">
            <v>Виплата пенсій і допомоги</v>
          </cell>
        </row>
        <row r="33">
          <cell r="A33">
            <v>2720</v>
          </cell>
          <cell r="B33" t="str">
            <v>Стипендії</v>
          </cell>
        </row>
        <row r="34">
          <cell r="A34">
            <v>2730</v>
          </cell>
          <cell r="B34" t="str">
            <v>Інші виплати населенню</v>
          </cell>
        </row>
        <row r="35">
          <cell r="A35">
            <v>2800</v>
          </cell>
          <cell r="B35" t="str">
            <v>Інші поточні видатки</v>
          </cell>
        </row>
        <row r="36">
          <cell r="A36">
            <v>2900</v>
          </cell>
          <cell r="B36" t="str">
            <v>Позицію виключено</v>
          </cell>
        </row>
        <row r="37">
          <cell r="A37">
            <v>3000</v>
          </cell>
          <cell r="B37" t="str">
            <v>Капітальні видатки</v>
          </cell>
        </row>
        <row r="38">
          <cell r="A38">
            <v>3100</v>
          </cell>
          <cell r="B38" t="str">
            <v>Придбання основного капіталу</v>
          </cell>
        </row>
        <row r="39">
          <cell r="A39">
            <v>3110</v>
          </cell>
          <cell r="B39" t="str">
            <v>Придбання обладнання і предметів довгострокового користування</v>
          </cell>
        </row>
        <row r="40">
          <cell r="A40">
            <v>3120</v>
          </cell>
          <cell r="B40" t="str">
            <v>Капітальне будівництво (придбання)</v>
          </cell>
        </row>
        <row r="41">
          <cell r="A41">
            <v>3121</v>
          </cell>
          <cell r="B41" t="str">
            <v>Капітальне будівництво (придбання) житла</v>
          </cell>
        </row>
        <row r="42">
          <cell r="A42">
            <v>3122</v>
          </cell>
          <cell r="B42" t="str">
            <v>Капітальне будівництво (придбання) інших об'єктів</v>
          </cell>
        </row>
        <row r="43">
          <cell r="A43">
            <v>3130</v>
          </cell>
          <cell r="B43" t="str">
            <v>Капітальний ремонт</v>
          </cell>
        </row>
        <row r="44">
          <cell r="A44">
            <v>3131</v>
          </cell>
          <cell r="B44" t="str">
            <v>Капітальний ремонт житлового фонду (приміщень)</v>
          </cell>
        </row>
        <row r="45">
          <cell r="A45">
            <v>3132</v>
          </cell>
          <cell r="B45" t="str">
            <v>Капітальний ремонт інших об'єктів</v>
          </cell>
        </row>
        <row r="46">
          <cell r="A46">
            <v>3140</v>
          </cell>
          <cell r="B46" t="str">
            <v>Реконструкція та реставрація</v>
          </cell>
        </row>
        <row r="47">
          <cell r="A47">
            <v>3141</v>
          </cell>
          <cell r="B47" t="str">
            <v>Реконструкція житлового фонду (приміщень)</v>
          </cell>
        </row>
        <row r="48">
          <cell r="A48">
            <v>3142</v>
          </cell>
          <cell r="B48" t="str">
            <v>Реконструкція та реставрація інших об'єктів</v>
          </cell>
        </row>
        <row r="49">
          <cell r="A49">
            <v>3143</v>
          </cell>
          <cell r="B49" t="str">
            <v>Реставрація пам'яток культури, історії та архітектури</v>
          </cell>
        </row>
        <row r="50">
          <cell r="A50">
            <v>3150</v>
          </cell>
          <cell r="B50" t="str">
            <v>Створення державних запасів і резервів</v>
          </cell>
        </row>
        <row r="51">
          <cell r="A51">
            <v>3160</v>
          </cell>
          <cell r="B51" t="str">
            <v>Придбання землі та нематеріальних активів</v>
          </cell>
        </row>
        <row r="52">
          <cell r="A52">
            <v>3200</v>
          </cell>
          <cell r="B52" t="str">
            <v>Капітальні трансферти</v>
          </cell>
        </row>
        <row r="53">
          <cell r="A53">
            <v>3210</v>
          </cell>
          <cell r="B53" t="str">
            <v>Капітальні трансферти підприємствам (установам, організаціям)</v>
          </cell>
        </row>
        <row r="54">
          <cell r="A54">
            <v>3220</v>
          </cell>
          <cell r="B54" t="str">
            <v>Капітальні трансферти органам державного управління інших рівнів</v>
          </cell>
        </row>
        <row r="55">
          <cell r="A55">
            <v>3230</v>
          </cell>
          <cell r="B55" t="str">
            <v>Капітальні трансферти урядам іноземних держав та міжнародним організаціям</v>
          </cell>
        </row>
        <row r="56">
          <cell r="A56">
            <v>3240</v>
          </cell>
          <cell r="B56" t="str">
            <v>Капітальні трансферти населенню</v>
          </cell>
        </row>
        <row r="57">
          <cell r="A57">
            <v>9000</v>
          </cell>
          <cell r="B57" t="str">
            <v>Нерозподілені видатки</v>
          </cell>
        </row>
      </sheetData>
      <sheetData sheetId="14">
        <row r="1">
          <cell r="A1">
            <v>4000</v>
          </cell>
          <cell r="B1" t="str">
            <v>Кредитування </v>
          </cell>
        </row>
        <row r="2">
          <cell r="A2">
            <v>4100</v>
          </cell>
          <cell r="B2" t="str">
            <v>Внутрішнє кредитування </v>
          </cell>
        </row>
        <row r="3">
          <cell r="A3">
            <v>4110</v>
          </cell>
          <cell r="B3" t="str">
            <v>Надання внутрішніх кредитів </v>
          </cell>
        </row>
        <row r="4">
          <cell r="A4">
            <v>4111</v>
          </cell>
          <cell r="B4" t="str">
            <v>Надання кредитів органам державного управління інших рівнів </v>
          </cell>
        </row>
        <row r="5">
          <cell r="A5">
            <v>4112</v>
          </cell>
          <cell r="B5" t="str">
            <v>Надання кредитів підприємствам, установам, організаціям </v>
          </cell>
        </row>
        <row r="6">
          <cell r="A6">
            <v>4113</v>
          </cell>
          <cell r="B6" t="str">
            <v>Надання інших внутрішніх кредитів </v>
          </cell>
        </row>
        <row r="7">
          <cell r="A7">
            <v>4120</v>
          </cell>
          <cell r="B7" t="str">
            <v>Повернення внутрішніх кредитів </v>
          </cell>
        </row>
        <row r="8">
          <cell r="A8">
            <v>4121</v>
          </cell>
          <cell r="B8" t="str">
            <v>Повернення кредитів органами державного управління інших рівнів </v>
          </cell>
        </row>
        <row r="9">
          <cell r="A9">
            <v>4122</v>
          </cell>
          <cell r="B9" t="str">
            <v>Повернення кредитів підприємствами, установами, організаціями </v>
          </cell>
        </row>
        <row r="10">
          <cell r="A10">
            <v>4123</v>
          </cell>
          <cell r="B10" t="str">
            <v>Повернення інших внутрішніх кредитів </v>
          </cell>
        </row>
        <row r="11">
          <cell r="A11">
            <v>4200</v>
          </cell>
          <cell r="B11" t="str">
            <v>Зовнішнє кредитування </v>
          </cell>
        </row>
        <row r="12">
          <cell r="A12">
            <v>4210</v>
          </cell>
          <cell r="B12" t="str">
            <v>Надання зовнішніх кредитів </v>
          </cell>
        </row>
        <row r="13">
          <cell r="A13">
            <v>4220</v>
          </cell>
          <cell r="B13" t="str">
            <v>Повернення зовнішніх кредитів 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24"/>
  <sheetViews>
    <sheetView tabSelected="1" topLeftCell="A96" workbookViewId="0">
      <selection activeCell="I114" sqref="I114"/>
    </sheetView>
  </sheetViews>
  <sheetFormatPr defaultRowHeight="16.5" customHeight="1" x14ac:dyDescent="0.2"/>
  <cols>
    <col min="1" max="1" width="63.140625" style="1" customWidth="1"/>
    <col min="2" max="2" width="10" style="1" customWidth="1"/>
    <col min="3" max="3" width="14.7109375" style="2" customWidth="1"/>
    <col min="4" max="4" width="12.5703125" style="2" customWidth="1"/>
    <col min="5" max="5" width="16" style="2" customWidth="1"/>
    <col min="6" max="9" width="9.140625" style="1"/>
    <col min="10" max="10" width="12" style="1" customWidth="1"/>
    <col min="11" max="256" width="9.140625" style="1"/>
    <col min="257" max="257" width="63.140625" style="1" customWidth="1"/>
    <col min="258" max="258" width="10" style="1" customWidth="1"/>
    <col min="259" max="259" width="14.7109375" style="1" customWidth="1"/>
    <col min="260" max="260" width="12.5703125" style="1" customWidth="1"/>
    <col min="261" max="261" width="16" style="1" customWidth="1"/>
    <col min="262" max="265" width="9.140625" style="1"/>
    <col min="266" max="266" width="12" style="1" customWidth="1"/>
    <col min="267" max="512" width="9.140625" style="1"/>
    <col min="513" max="513" width="63.140625" style="1" customWidth="1"/>
    <col min="514" max="514" width="10" style="1" customWidth="1"/>
    <col min="515" max="515" width="14.7109375" style="1" customWidth="1"/>
    <col min="516" max="516" width="12.5703125" style="1" customWidth="1"/>
    <col min="517" max="517" width="16" style="1" customWidth="1"/>
    <col min="518" max="521" width="9.140625" style="1"/>
    <col min="522" max="522" width="12" style="1" customWidth="1"/>
    <col min="523" max="768" width="9.140625" style="1"/>
    <col min="769" max="769" width="63.140625" style="1" customWidth="1"/>
    <col min="770" max="770" width="10" style="1" customWidth="1"/>
    <col min="771" max="771" width="14.7109375" style="1" customWidth="1"/>
    <col min="772" max="772" width="12.5703125" style="1" customWidth="1"/>
    <col min="773" max="773" width="16" style="1" customWidth="1"/>
    <col min="774" max="777" width="9.140625" style="1"/>
    <col min="778" max="778" width="12" style="1" customWidth="1"/>
    <col min="779" max="1024" width="9.140625" style="1"/>
    <col min="1025" max="1025" width="63.140625" style="1" customWidth="1"/>
    <col min="1026" max="1026" width="10" style="1" customWidth="1"/>
    <col min="1027" max="1027" width="14.7109375" style="1" customWidth="1"/>
    <col min="1028" max="1028" width="12.5703125" style="1" customWidth="1"/>
    <col min="1029" max="1029" width="16" style="1" customWidth="1"/>
    <col min="1030" max="1033" width="9.140625" style="1"/>
    <col min="1034" max="1034" width="12" style="1" customWidth="1"/>
    <col min="1035" max="1280" width="9.140625" style="1"/>
    <col min="1281" max="1281" width="63.140625" style="1" customWidth="1"/>
    <col min="1282" max="1282" width="10" style="1" customWidth="1"/>
    <col min="1283" max="1283" width="14.7109375" style="1" customWidth="1"/>
    <col min="1284" max="1284" width="12.5703125" style="1" customWidth="1"/>
    <col min="1285" max="1285" width="16" style="1" customWidth="1"/>
    <col min="1286" max="1289" width="9.140625" style="1"/>
    <col min="1290" max="1290" width="12" style="1" customWidth="1"/>
    <col min="1291" max="1536" width="9.140625" style="1"/>
    <col min="1537" max="1537" width="63.140625" style="1" customWidth="1"/>
    <col min="1538" max="1538" width="10" style="1" customWidth="1"/>
    <col min="1539" max="1539" width="14.7109375" style="1" customWidth="1"/>
    <col min="1540" max="1540" width="12.5703125" style="1" customWidth="1"/>
    <col min="1541" max="1541" width="16" style="1" customWidth="1"/>
    <col min="1542" max="1545" width="9.140625" style="1"/>
    <col min="1546" max="1546" width="12" style="1" customWidth="1"/>
    <col min="1547" max="1792" width="9.140625" style="1"/>
    <col min="1793" max="1793" width="63.140625" style="1" customWidth="1"/>
    <col min="1794" max="1794" width="10" style="1" customWidth="1"/>
    <col min="1795" max="1795" width="14.7109375" style="1" customWidth="1"/>
    <col min="1796" max="1796" width="12.5703125" style="1" customWidth="1"/>
    <col min="1797" max="1797" width="16" style="1" customWidth="1"/>
    <col min="1798" max="1801" width="9.140625" style="1"/>
    <col min="1802" max="1802" width="12" style="1" customWidth="1"/>
    <col min="1803" max="2048" width="9.140625" style="1"/>
    <col min="2049" max="2049" width="63.140625" style="1" customWidth="1"/>
    <col min="2050" max="2050" width="10" style="1" customWidth="1"/>
    <col min="2051" max="2051" width="14.7109375" style="1" customWidth="1"/>
    <col min="2052" max="2052" width="12.5703125" style="1" customWidth="1"/>
    <col min="2053" max="2053" width="16" style="1" customWidth="1"/>
    <col min="2054" max="2057" width="9.140625" style="1"/>
    <col min="2058" max="2058" width="12" style="1" customWidth="1"/>
    <col min="2059" max="2304" width="9.140625" style="1"/>
    <col min="2305" max="2305" width="63.140625" style="1" customWidth="1"/>
    <col min="2306" max="2306" width="10" style="1" customWidth="1"/>
    <col min="2307" max="2307" width="14.7109375" style="1" customWidth="1"/>
    <col min="2308" max="2308" width="12.5703125" style="1" customWidth="1"/>
    <col min="2309" max="2309" width="16" style="1" customWidth="1"/>
    <col min="2310" max="2313" width="9.140625" style="1"/>
    <col min="2314" max="2314" width="12" style="1" customWidth="1"/>
    <col min="2315" max="2560" width="9.140625" style="1"/>
    <col min="2561" max="2561" width="63.140625" style="1" customWidth="1"/>
    <col min="2562" max="2562" width="10" style="1" customWidth="1"/>
    <col min="2563" max="2563" width="14.7109375" style="1" customWidth="1"/>
    <col min="2564" max="2564" width="12.5703125" style="1" customWidth="1"/>
    <col min="2565" max="2565" width="16" style="1" customWidth="1"/>
    <col min="2566" max="2569" width="9.140625" style="1"/>
    <col min="2570" max="2570" width="12" style="1" customWidth="1"/>
    <col min="2571" max="2816" width="9.140625" style="1"/>
    <col min="2817" max="2817" width="63.140625" style="1" customWidth="1"/>
    <col min="2818" max="2818" width="10" style="1" customWidth="1"/>
    <col min="2819" max="2819" width="14.7109375" style="1" customWidth="1"/>
    <col min="2820" max="2820" width="12.5703125" style="1" customWidth="1"/>
    <col min="2821" max="2821" width="16" style="1" customWidth="1"/>
    <col min="2822" max="2825" width="9.140625" style="1"/>
    <col min="2826" max="2826" width="12" style="1" customWidth="1"/>
    <col min="2827" max="3072" width="9.140625" style="1"/>
    <col min="3073" max="3073" width="63.140625" style="1" customWidth="1"/>
    <col min="3074" max="3074" width="10" style="1" customWidth="1"/>
    <col min="3075" max="3075" width="14.7109375" style="1" customWidth="1"/>
    <col min="3076" max="3076" width="12.5703125" style="1" customWidth="1"/>
    <col min="3077" max="3077" width="16" style="1" customWidth="1"/>
    <col min="3078" max="3081" width="9.140625" style="1"/>
    <col min="3082" max="3082" width="12" style="1" customWidth="1"/>
    <col min="3083" max="3328" width="9.140625" style="1"/>
    <col min="3329" max="3329" width="63.140625" style="1" customWidth="1"/>
    <col min="3330" max="3330" width="10" style="1" customWidth="1"/>
    <col min="3331" max="3331" width="14.7109375" style="1" customWidth="1"/>
    <col min="3332" max="3332" width="12.5703125" style="1" customWidth="1"/>
    <col min="3333" max="3333" width="16" style="1" customWidth="1"/>
    <col min="3334" max="3337" width="9.140625" style="1"/>
    <col min="3338" max="3338" width="12" style="1" customWidth="1"/>
    <col min="3339" max="3584" width="9.140625" style="1"/>
    <col min="3585" max="3585" width="63.140625" style="1" customWidth="1"/>
    <col min="3586" max="3586" width="10" style="1" customWidth="1"/>
    <col min="3587" max="3587" width="14.7109375" style="1" customWidth="1"/>
    <col min="3588" max="3588" width="12.5703125" style="1" customWidth="1"/>
    <col min="3589" max="3589" width="16" style="1" customWidth="1"/>
    <col min="3590" max="3593" width="9.140625" style="1"/>
    <col min="3594" max="3594" width="12" style="1" customWidth="1"/>
    <col min="3595" max="3840" width="9.140625" style="1"/>
    <col min="3841" max="3841" width="63.140625" style="1" customWidth="1"/>
    <col min="3842" max="3842" width="10" style="1" customWidth="1"/>
    <col min="3843" max="3843" width="14.7109375" style="1" customWidth="1"/>
    <col min="3844" max="3844" width="12.5703125" style="1" customWidth="1"/>
    <col min="3845" max="3845" width="16" style="1" customWidth="1"/>
    <col min="3846" max="3849" width="9.140625" style="1"/>
    <col min="3850" max="3850" width="12" style="1" customWidth="1"/>
    <col min="3851" max="4096" width="9.140625" style="1"/>
    <col min="4097" max="4097" width="63.140625" style="1" customWidth="1"/>
    <col min="4098" max="4098" width="10" style="1" customWidth="1"/>
    <col min="4099" max="4099" width="14.7109375" style="1" customWidth="1"/>
    <col min="4100" max="4100" width="12.5703125" style="1" customWidth="1"/>
    <col min="4101" max="4101" width="16" style="1" customWidth="1"/>
    <col min="4102" max="4105" width="9.140625" style="1"/>
    <col min="4106" max="4106" width="12" style="1" customWidth="1"/>
    <col min="4107" max="4352" width="9.140625" style="1"/>
    <col min="4353" max="4353" width="63.140625" style="1" customWidth="1"/>
    <col min="4354" max="4354" width="10" style="1" customWidth="1"/>
    <col min="4355" max="4355" width="14.7109375" style="1" customWidth="1"/>
    <col min="4356" max="4356" width="12.5703125" style="1" customWidth="1"/>
    <col min="4357" max="4357" width="16" style="1" customWidth="1"/>
    <col min="4358" max="4361" width="9.140625" style="1"/>
    <col min="4362" max="4362" width="12" style="1" customWidth="1"/>
    <col min="4363" max="4608" width="9.140625" style="1"/>
    <col min="4609" max="4609" width="63.140625" style="1" customWidth="1"/>
    <col min="4610" max="4610" width="10" style="1" customWidth="1"/>
    <col min="4611" max="4611" width="14.7109375" style="1" customWidth="1"/>
    <col min="4612" max="4612" width="12.5703125" style="1" customWidth="1"/>
    <col min="4613" max="4613" width="16" style="1" customWidth="1"/>
    <col min="4614" max="4617" width="9.140625" style="1"/>
    <col min="4618" max="4618" width="12" style="1" customWidth="1"/>
    <col min="4619" max="4864" width="9.140625" style="1"/>
    <col min="4865" max="4865" width="63.140625" style="1" customWidth="1"/>
    <col min="4866" max="4866" width="10" style="1" customWidth="1"/>
    <col min="4867" max="4867" width="14.7109375" style="1" customWidth="1"/>
    <col min="4868" max="4868" width="12.5703125" style="1" customWidth="1"/>
    <col min="4869" max="4869" width="16" style="1" customWidth="1"/>
    <col min="4870" max="4873" width="9.140625" style="1"/>
    <col min="4874" max="4874" width="12" style="1" customWidth="1"/>
    <col min="4875" max="5120" width="9.140625" style="1"/>
    <col min="5121" max="5121" width="63.140625" style="1" customWidth="1"/>
    <col min="5122" max="5122" width="10" style="1" customWidth="1"/>
    <col min="5123" max="5123" width="14.7109375" style="1" customWidth="1"/>
    <col min="5124" max="5124" width="12.5703125" style="1" customWidth="1"/>
    <col min="5125" max="5125" width="16" style="1" customWidth="1"/>
    <col min="5126" max="5129" width="9.140625" style="1"/>
    <col min="5130" max="5130" width="12" style="1" customWidth="1"/>
    <col min="5131" max="5376" width="9.140625" style="1"/>
    <col min="5377" max="5377" width="63.140625" style="1" customWidth="1"/>
    <col min="5378" max="5378" width="10" style="1" customWidth="1"/>
    <col min="5379" max="5379" width="14.7109375" style="1" customWidth="1"/>
    <col min="5380" max="5380" width="12.5703125" style="1" customWidth="1"/>
    <col min="5381" max="5381" width="16" style="1" customWidth="1"/>
    <col min="5382" max="5385" width="9.140625" style="1"/>
    <col min="5386" max="5386" width="12" style="1" customWidth="1"/>
    <col min="5387" max="5632" width="9.140625" style="1"/>
    <col min="5633" max="5633" width="63.140625" style="1" customWidth="1"/>
    <col min="5634" max="5634" width="10" style="1" customWidth="1"/>
    <col min="5635" max="5635" width="14.7109375" style="1" customWidth="1"/>
    <col min="5636" max="5636" width="12.5703125" style="1" customWidth="1"/>
    <col min="5637" max="5637" width="16" style="1" customWidth="1"/>
    <col min="5638" max="5641" width="9.140625" style="1"/>
    <col min="5642" max="5642" width="12" style="1" customWidth="1"/>
    <col min="5643" max="5888" width="9.140625" style="1"/>
    <col min="5889" max="5889" width="63.140625" style="1" customWidth="1"/>
    <col min="5890" max="5890" width="10" style="1" customWidth="1"/>
    <col min="5891" max="5891" width="14.7109375" style="1" customWidth="1"/>
    <col min="5892" max="5892" width="12.5703125" style="1" customWidth="1"/>
    <col min="5893" max="5893" width="16" style="1" customWidth="1"/>
    <col min="5894" max="5897" width="9.140625" style="1"/>
    <col min="5898" max="5898" width="12" style="1" customWidth="1"/>
    <col min="5899" max="6144" width="9.140625" style="1"/>
    <col min="6145" max="6145" width="63.140625" style="1" customWidth="1"/>
    <col min="6146" max="6146" width="10" style="1" customWidth="1"/>
    <col min="6147" max="6147" width="14.7109375" style="1" customWidth="1"/>
    <col min="6148" max="6148" width="12.5703125" style="1" customWidth="1"/>
    <col min="6149" max="6149" width="16" style="1" customWidth="1"/>
    <col min="6150" max="6153" width="9.140625" style="1"/>
    <col min="6154" max="6154" width="12" style="1" customWidth="1"/>
    <col min="6155" max="6400" width="9.140625" style="1"/>
    <col min="6401" max="6401" width="63.140625" style="1" customWidth="1"/>
    <col min="6402" max="6402" width="10" style="1" customWidth="1"/>
    <col min="6403" max="6403" width="14.7109375" style="1" customWidth="1"/>
    <col min="6404" max="6404" width="12.5703125" style="1" customWidth="1"/>
    <col min="6405" max="6405" width="16" style="1" customWidth="1"/>
    <col min="6406" max="6409" width="9.140625" style="1"/>
    <col min="6410" max="6410" width="12" style="1" customWidth="1"/>
    <col min="6411" max="6656" width="9.140625" style="1"/>
    <col min="6657" max="6657" width="63.140625" style="1" customWidth="1"/>
    <col min="6658" max="6658" width="10" style="1" customWidth="1"/>
    <col min="6659" max="6659" width="14.7109375" style="1" customWidth="1"/>
    <col min="6660" max="6660" width="12.5703125" style="1" customWidth="1"/>
    <col min="6661" max="6661" width="16" style="1" customWidth="1"/>
    <col min="6662" max="6665" width="9.140625" style="1"/>
    <col min="6666" max="6666" width="12" style="1" customWidth="1"/>
    <col min="6667" max="6912" width="9.140625" style="1"/>
    <col min="6913" max="6913" width="63.140625" style="1" customWidth="1"/>
    <col min="6914" max="6914" width="10" style="1" customWidth="1"/>
    <col min="6915" max="6915" width="14.7109375" style="1" customWidth="1"/>
    <col min="6916" max="6916" width="12.5703125" style="1" customWidth="1"/>
    <col min="6917" max="6917" width="16" style="1" customWidth="1"/>
    <col min="6918" max="6921" width="9.140625" style="1"/>
    <col min="6922" max="6922" width="12" style="1" customWidth="1"/>
    <col min="6923" max="7168" width="9.140625" style="1"/>
    <col min="7169" max="7169" width="63.140625" style="1" customWidth="1"/>
    <col min="7170" max="7170" width="10" style="1" customWidth="1"/>
    <col min="7171" max="7171" width="14.7109375" style="1" customWidth="1"/>
    <col min="7172" max="7172" width="12.5703125" style="1" customWidth="1"/>
    <col min="7173" max="7173" width="16" style="1" customWidth="1"/>
    <col min="7174" max="7177" width="9.140625" style="1"/>
    <col min="7178" max="7178" width="12" style="1" customWidth="1"/>
    <col min="7179" max="7424" width="9.140625" style="1"/>
    <col min="7425" max="7425" width="63.140625" style="1" customWidth="1"/>
    <col min="7426" max="7426" width="10" style="1" customWidth="1"/>
    <col min="7427" max="7427" width="14.7109375" style="1" customWidth="1"/>
    <col min="7428" max="7428" width="12.5703125" style="1" customWidth="1"/>
    <col min="7429" max="7429" width="16" style="1" customWidth="1"/>
    <col min="7430" max="7433" width="9.140625" style="1"/>
    <col min="7434" max="7434" width="12" style="1" customWidth="1"/>
    <col min="7435" max="7680" width="9.140625" style="1"/>
    <col min="7681" max="7681" width="63.140625" style="1" customWidth="1"/>
    <col min="7682" max="7682" width="10" style="1" customWidth="1"/>
    <col min="7683" max="7683" width="14.7109375" style="1" customWidth="1"/>
    <col min="7684" max="7684" width="12.5703125" style="1" customWidth="1"/>
    <col min="7685" max="7685" width="16" style="1" customWidth="1"/>
    <col min="7686" max="7689" width="9.140625" style="1"/>
    <col min="7690" max="7690" width="12" style="1" customWidth="1"/>
    <col min="7691" max="7936" width="9.140625" style="1"/>
    <col min="7937" max="7937" width="63.140625" style="1" customWidth="1"/>
    <col min="7938" max="7938" width="10" style="1" customWidth="1"/>
    <col min="7939" max="7939" width="14.7109375" style="1" customWidth="1"/>
    <col min="7940" max="7940" width="12.5703125" style="1" customWidth="1"/>
    <col min="7941" max="7941" width="16" style="1" customWidth="1"/>
    <col min="7942" max="7945" width="9.140625" style="1"/>
    <col min="7946" max="7946" width="12" style="1" customWidth="1"/>
    <col min="7947" max="8192" width="9.140625" style="1"/>
    <col min="8193" max="8193" width="63.140625" style="1" customWidth="1"/>
    <col min="8194" max="8194" width="10" style="1" customWidth="1"/>
    <col min="8195" max="8195" width="14.7109375" style="1" customWidth="1"/>
    <col min="8196" max="8196" width="12.5703125" style="1" customWidth="1"/>
    <col min="8197" max="8197" width="16" style="1" customWidth="1"/>
    <col min="8198" max="8201" width="9.140625" style="1"/>
    <col min="8202" max="8202" width="12" style="1" customWidth="1"/>
    <col min="8203" max="8448" width="9.140625" style="1"/>
    <col min="8449" max="8449" width="63.140625" style="1" customWidth="1"/>
    <col min="8450" max="8450" width="10" style="1" customWidth="1"/>
    <col min="8451" max="8451" width="14.7109375" style="1" customWidth="1"/>
    <col min="8452" max="8452" width="12.5703125" style="1" customWidth="1"/>
    <col min="8453" max="8453" width="16" style="1" customWidth="1"/>
    <col min="8454" max="8457" width="9.140625" style="1"/>
    <col min="8458" max="8458" width="12" style="1" customWidth="1"/>
    <col min="8459" max="8704" width="9.140625" style="1"/>
    <col min="8705" max="8705" width="63.140625" style="1" customWidth="1"/>
    <col min="8706" max="8706" width="10" style="1" customWidth="1"/>
    <col min="8707" max="8707" width="14.7109375" style="1" customWidth="1"/>
    <col min="8708" max="8708" width="12.5703125" style="1" customWidth="1"/>
    <col min="8709" max="8709" width="16" style="1" customWidth="1"/>
    <col min="8710" max="8713" width="9.140625" style="1"/>
    <col min="8714" max="8714" width="12" style="1" customWidth="1"/>
    <col min="8715" max="8960" width="9.140625" style="1"/>
    <col min="8961" max="8961" width="63.140625" style="1" customWidth="1"/>
    <col min="8962" max="8962" width="10" style="1" customWidth="1"/>
    <col min="8963" max="8963" width="14.7109375" style="1" customWidth="1"/>
    <col min="8964" max="8964" width="12.5703125" style="1" customWidth="1"/>
    <col min="8965" max="8965" width="16" style="1" customWidth="1"/>
    <col min="8966" max="8969" width="9.140625" style="1"/>
    <col min="8970" max="8970" width="12" style="1" customWidth="1"/>
    <col min="8971" max="9216" width="9.140625" style="1"/>
    <col min="9217" max="9217" width="63.140625" style="1" customWidth="1"/>
    <col min="9218" max="9218" width="10" style="1" customWidth="1"/>
    <col min="9219" max="9219" width="14.7109375" style="1" customWidth="1"/>
    <col min="9220" max="9220" width="12.5703125" style="1" customWidth="1"/>
    <col min="9221" max="9221" width="16" style="1" customWidth="1"/>
    <col min="9222" max="9225" width="9.140625" style="1"/>
    <col min="9226" max="9226" width="12" style="1" customWidth="1"/>
    <col min="9227" max="9472" width="9.140625" style="1"/>
    <col min="9473" max="9473" width="63.140625" style="1" customWidth="1"/>
    <col min="9474" max="9474" width="10" style="1" customWidth="1"/>
    <col min="9475" max="9475" width="14.7109375" style="1" customWidth="1"/>
    <col min="9476" max="9476" width="12.5703125" style="1" customWidth="1"/>
    <col min="9477" max="9477" width="16" style="1" customWidth="1"/>
    <col min="9478" max="9481" width="9.140625" style="1"/>
    <col min="9482" max="9482" width="12" style="1" customWidth="1"/>
    <col min="9483" max="9728" width="9.140625" style="1"/>
    <col min="9729" max="9729" width="63.140625" style="1" customWidth="1"/>
    <col min="9730" max="9730" width="10" style="1" customWidth="1"/>
    <col min="9731" max="9731" width="14.7109375" style="1" customWidth="1"/>
    <col min="9732" max="9732" width="12.5703125" style="1" customWidth="1"/>
    <col min="9733" max="9733" width="16" style="1" customWidth="1"/>
    <col min="9734" max="9737" width="9.140625" style="1"/>
    <col min="9738" max="9738" width="12" style="1" customWidth="1"/>
    <col min="9739" max="9984" width="9.140625" style="1"/>
    <col min="9985" max="9985" width="63.140625" style="1" customWidth="1"/>
    <col min="9986" max="9986" width="10" style="1" customWidth="1"/>
    <col min="9987" max="9987" width="14.7109375" style="1" customWidth="1"/>
    <col min="9988" max="9988" width="12.5703125" style="1" customWidth="1"/>
    <col min="9989" max="9989" width="16" style="1" customWidth="1"/>
    <col min="9990" max="9993" width="9.140625" style="1"/>
    <col min="9994" max="9994" width="12" style="1" customWidth="1"/>
    <col min="9995" max="10240" width="9.140625" style="1"/>
    <col min="10241" max="10241" width="63.140625" style="1" customWidth="1"/>
    <col min="10242" max="10242" width="10" style="1" customWidth="1"/>
    <col min="10243" max="10243" width="14.7109375" style="1" customWidth="1"/>
    <col min="10244" max="10244" width="12.5703125" style="1" customWidth="1"/>
    <col min="10245" max="10245" width="16" style="1" customWidth="1"/>
    <col min="10246" max="10249" width="9.140625" style="1"/>
    <col min="10250" max="10250" width="12" style="1" customWidth="1"/>
    <col min="10251" max="10496" width="9.140625" style="1"/>
    <col min="10497" max="10497" width="63.140625" style="1" customWidth="1"/>
    <col min="10498" max="10498" width="10" style="1" customWidth="1"/>
    <col min="10499" max="10499" width="14.7109375" style="1" customWidth="1"/>
    <col min="10500" max="10500" width="12.5703125" style="1" customWidth="1"/>
    <col min="10501" max="10501" width="16" style="1" customWidth="1"/>
    <col min="10502" max="10505" width="9.140625" style="1"/>
    <col min="10506" max="10506" width="12" style="1" customWidth="1"/>
    <col min="10507" max="10752" width="9.140625" style="1"/>
    <col min="10753" max="10753" width="63.140625" style="1" customWidth="1"/>
    <col min="10754" max="10754" width="10" style="1" customWidth="1"/>
    <col min="10755" max="10755" width="14.7109375" style="1" customWidth="1"/>
    <col min="10756" max="10756" width="12.5703125" style="1" customWidth="1"/>
    <col min="10757" max="10757" width="16" style="1" customWidth="1"/>
    <col min="10758" max="10761" width="9.140625" style="1"/>
    <col min="10762" max="10762" width="12" style="1" customWidth="1"/>
    <col min="10763" max="11008" width="9.140625" style="1"/>
    <col min="11009" max="11009" width="63.140625" style="1" customWidth="1"/>
    <col min="11010" max="11010" width="10" style="1" customWidth="1"/>
    <col min="11011" max="11011" width="14.7109375" style="1" customWidth="1"/>
    <col min="11012" max="11012" width="12.5703125" style="1" customWidth="1"/>
    <col min="11013" max="11013" width="16" style="1" customWidth="1"/>
    <col min="11014" max="11017" width="9.140625" style="1"/>
    <col min="11018" max="11018" width="12" style="1" customWidth="1"/>
    <col min="11019" max="11264" width="9.140625" style="1"/>
    <col min="11265" max="11265" width="63.140625" style="1" customWidth="1"/>
    <col min="11266" max="11266" width="10" style="1" customWidth="1"/>
    <col min="11267" max="11267" width="14.7109375" style="1" customWidth="1"/>
    <col min="11268" max="11268" width="12.5703125" style="1" customWidth="1"/>
    <col min="11269" max="11269" width="16" style="1" customWidth="1"/>
    <col min="11270" max="11273" width="9.140625" style="1"/>
    <col min="11274" max="11274" width="12" style="1" customWidth="1"/>
    <col min="11275" max="11520" width="9.140625" style="1"/>
    <col min="11521" max="11521" width="63.140625" style="1" customWidth="1"/>
    <col min="11522" max="11522" width="10" style="1" customWidth="1"/>
    <col min="11523" max="11523" width="14.7109375" style="1" customWidth="1"/>
    <col min="11524" max="11524" width="12.5703125" style="1" customWidth="1"/>
    <col min="11525" max="11525" width="16" style="1" customWidth="1"/>
    <col min="11526" max="11529" width="9.140625" style="1"/>
    <col min="11530" max="11530" width="12" style="1" customWidth="1"/>
    <col min="11531" max="11776" width="9.140625" style="1"/>
    <col min="11777" max="11777" width="63.140625" style="1" customWidth="1"/>
    <col min="11778" max="11778" width="10" style="1" customWidth="1"/>
    <col min="11779" max="11779" width="14.7109375" style="1" customWidth="1"/>
    <col min="11780" max="11780" width="12.5703125" style="1" customWidth="1"/>
    <col min="11781" max="11781" width="16" style="1" customWidth="1"/>
    <col min="11782" max="11785" width="9.140625" style="1"/>
    <col min="11786" max="11786" width="12" style="1" customWidth="1"/>
    <col min="11787" max="12032" width="9.140625" style="1"/>
    <col min="12033" max="12033" width="63.140625" style="1" customWidth="1"/>
    <col min="12034" max="12034" width="10" style="1" customWidth="1"/>
    <col min="12035" max="12035" width="14.7109375" style="1" customWidth="1"/>
    <col min="12036" max="12036" width="12.5703125" style="1" customWidth="1"/>
    <col min="12037" max="12037" width="16" style="1" customWidth="1"/>
    <col min="12038" max="12041" width="9.140625" style="1"/>
    <col min="12042" max="12042" width="12" style="1" customWidth="1"/>
    <col min="12043" max="12288" width="9.140625" style="1"/>
    <col min="12289" max="12289" width="63.140625" style="1" customWidth="1"/>
    <col min="12290" max="12290" width="10" style="1" customWidth="1"/>
    <col min="12291" max="12291" width="14.7109375" style="1" customWidth="1"/>
    <col min="12292" max="12292" width="12.5703125" style="1" customWidth="1"/>
    <col min="12293" max="12293" width="16" style="1" customWidth="1"/>
    <col min="12294" max="12297" width="9.140625" style="1"/>
    <col min="12298" max="12298" width="12" style="1" customWidth="1"/>
    <col min="12299" max="12544" width="9.140625" style="1"/>
    <col min="12545" max="12545" width="63.140625" style="1" customWidth="1"/>
    <col min="12546" max="12546" width="10" style="1" customWidth="1"/>
    <col min="12547" max="12547" width="14.7109375" style="1" customWidth="1"/>
    <col min="12548" max="12548" width="12.5703125" style="1" customWidth="1"/>
    <col min="12549" max="12549" width="16" style="1" customWidth="1"/>
    <col min="12550" max="12553" width="9.140625" style="1"/>
    <col min="12554" max="12554" width="12" style="1" customWidth="1"/>
    <col min="12555" max="12800" width="9.140625" style="1"/>
    <col min="12801" max="12801" width="63.140625" style="1" customWidth="1"/>
    <col min="12802" max="12802" width="10" style="1" customWidth="1"/>
    <col min="12803" max="12803" width="14.7109375" style="1" customWidth="1"/>
    <col min="12804" max="12804" width="12.5703125" style="1" customWidth="1"/>
    <col min="12805" max="12805" width="16" style="1" customWidth="1"/>
    <col min="12806" max="12809" width="9.140625" style="1"/>
    <col min="12810" max="12810" width="12" style="1" customWidth="1"/>
    <col min="12811" max="13056" width="9.140625" style="1"/>
    <col min="13057" max="13057" width="63.140625" style="1" customWidth="1"/>
    <col min="13058" max="13058" width="10" style="1" customWidth="1"/>
    <col min="13059" max="13059" width="14.7109375" style="1" customWidth="1"/>
    <col min="13060" max="13060" width="12.5703125" style="1" customWidth="1"/>
    <col min="13061" max="13061" width="16" style="1" customWidth="1"/>
    <col min="13062" max="13065" width="9.140625" style="1"/>
    <col min="13066" max="13066" width="12" style="1" customWidth="1"/>
    <col min="13067" max="13312" width="9.140625" style="1"/>
    <col min="13313" max="13313" width="63.140625" style="1" customWidth="1"/>
    <col min="13314" max="13314" width="10" style="1" customWidth="1"/>
    <col min="13315" max="13315" width="14.7109375" style="1" customWidth="1"/>
    <col min="13316" max="13316" width="12.5703125" style="1" customWidth="1"/>
    <col min="13317" max="13317" width="16" style="1" customWidth="1"/>
    <col min="13318" max="13321" width="9.140625" style="1"/>
    <col min="13322" max="13322" width="12" style="1" customWidth="1"/>
    <col min="13323" max="13568" width="9.140625" style="1"/>
    <col min="13569" max="13569" width="63.140625" style="1" customWidth="1"/>
    <col min="13570" max="13570" width="10" style="1" customWidth="1"/>
    <col min="13571" max="13571" width="14.7109375" style="1" customWidth="1"/>
    <col min="13572" max="13572" width="12.5703125" style="1" customWidth="1"/>
    <col min="13573" max="13573" width="16" style="1" customWidth="1"/>
    <col min="13574" max="13577" width="9.140625" style="1"/>
    <col min="13578" max="13578" width="12" style="1" customWidth="1"/>
    <col min="13579" max="13824" width="9.140625" style="1"/>
    <col min="13825" max="13825" width="63.140625" style="1" customWidth="1"/>
    <col min="13826" max="13826" width="10" style="1" customWidth="1"/>
    <col min="13827" max="13827" width="14.7109375" style="1" customWidth="1"/>
    <col min="13828" max="13828" width="12.5703125" style="1" customWidth="1"/>
    <col min="13829" max="13829" width="16" style="1" customWidth="1"/>
    <col min="13830" max="13833" width="9.140625" style="1"/>
    <col min="13834" max="13834" width="12" style="1" customWidth="1"/>
    <col min="13835" max="14080" width="9.140625" style="1"/>
    <col min="14081" max="14081" width="63.140625" style="1" customWidth="1"/>
    <col min="14082" max="14082" width="10" style="1" customWidth="1"/>
    <col min="14083" max="14083" width="14.7109375" style="1" customWidth="1"/>
    <col min="14084" max="14084" width="12.5703125" style="1" customWidth="1"/>
    <col min="14085" max="14085" width="16" style="1" customWidth="1"/>
    <col min="14086" max="14089" width="9.140625" style="1"/>
    <col min="14090" max="14090" width="12" style="1" customWidth="1"/>
    <col min="14091" max="14336" width="9.140625" style="1"/>
    <col min="14337" max="14337" width="63.140625" style="1" customWidth="1"/>
    <col min="14338" max="14338" width="10" style="1" customWidth="1"/>
    <col min="14339" max="14339" width="14.7109375" style="1" customWidth="1"/>
    <col min="14340" max="14340" width="12.5703125" style="1" customWidth="1"/>
    <col min="14341" max="14341" width="16" style="1" customWidth="1"/>
    <col min="14342" max="14345" width="9.140625" style="1"/>
    <col min="14346" max="14346" width="12" style="1" customWidth="1"/>
    <col min="14347" max="14592" width="9.140625" style="1"/>
    <col min="14593" max="14593" width="63.140625" style="1" customWidth="1"/>
    <col min="14594" max="14594" width="10" style="1" customWidth="1"/>
    <col min="14595" max="14595" width="14.7109375" style="1" customWidth="1"/>
    <col min="14596" max="14596" width="12.5703125" style="1" customWidth="1"/>
    <col min="14597" max="14597" width="16" style="1" customWidth="1"/>
    <col min="14598" max="14601" width="9.140625" style="1"/>
    <col min="14602" max="14602" width="12" style="1" customWidth="1"/>
    <col min="14603" max="14848" width="9.140625" style="1"/>
    <col min="14849" max="14849" width="63.140625" style="1" customWidth="1"/>
    <col min="14850" max="14850" width="10" style="1" customWidth="1"/>
    <col min="14851" max="14851" width="14.7109375" style="1" customWidth="1"/>
    <col min="14852" max="14852" width="12.5703125" style="1" customWidth="1"/>
    <col min="14853" max="14853" width="16" style="1" customWidth="1"/>
    <col min="14854" max="14857" width="9.140625" style="1"/>
    <col min="14858" max="14858" width="12" style="1" customWidth="1"/>
    <col min="14859" max="15104" width="9.140625" style="1"/>
    <col min="15105" max="15105" width="63.140625" style="1" customWidth="1"/>
    <col min="15106" max="15106" width="10" style="1" customWidth="1"/>
    <col min="15107" max="15107" width="14.7109375" style="1" customWidth="1"/>
    <col min="15108" max="15108" width="12.5703125" style="1" customWidth="1"/>
    <col min="15109" max="15109" width="16" style="1" customWidth="1"/>
    <col min="15110" max="15113" width="9.140625" style="1"/>
    <col min="15114" max="15114" width="12" style="1" customWidth="1"/>
    <col min="15115" max="15360" width="9.140625" style="1"/>
    <col min="15361" max="15361" width="63.140625" style="1" customWidth="1"/>
    <col min="15362" max="15362" width="10" style="1" customWidth="1"/>
    <col min="15363" max="15363" width="14.7109375" style="1" customWidth="1"/>
    <col min="15364" max="15364" width="12.5703125" style="1" customWidth="1"/>
    <col min="15365" max="15365" width="16" style="1" customWidth="1"/>
    <col min="15366" max="15369" width="9.140625" style="1"/>
    <col min="15370" max="15370" width="12" style="1" customWidth="1"/>
    <col min="15371" max="15616" width="9.140625" style="1"/>
    <col min="15617" max="15617" width="63.140625" style="1" customWidth="1"/>
    <col min="15618" max="15618" width="10" style="1" customWidth="1"/>
    <col min="15619" max="15619" width="14.7109375" style="1" customWidth="1"/>
    <col min="15620" max="15620" width="12.5703125" style="1" customWidth="1"/>
    <col min="15621" max="15621" width="16" style="1" customWidth="1"/>
    <col min="15622" max="15625" width="9.140625" style="1"/>
    <col min="15626" max="15626" width="12" style="1" customWidth="1"/>
    <col min="15627" max="15872" width="9.140625" style="1"/>
    <col min="15873" max="15873" width="63.140625" style="1" customWidth="1"/>
    <col min="15874" max="15874" width="10" style="1" customWidth="1"/>
    <col min="15875" max="15875" width="14.7109375" style="1" customWidth="1"/>
    <col min="15876" max="15876" width="12.5703125" style="1" customWidth="1"/>
    <col min="15877" max="15877" width="16" style="1" customWidth="1"/>
    <col min="15878" max="15881" width="9.140625" style="1"/>
    <col min="15882" max="15882" width="12" style="1" customWidth="1"/>
    <col min="15883" max="16128" width="9.140625" style="1"/>
    <col min="16129" max="16129" width="63.140625" style="1" customWidth="1"/>
    <col min="16130" max="16130" width="10" style="1" customWidth="1"/>
    <col min="16131" max="16131" width="14.7109375" style="1" customWidth="1"/>
    <col min="16132" max="16132" width="12.5703125" style="1" customWidth="1"/>
    <col min="16133" max="16133" width="16" style="1" customWidth="1"/>
    <col min="16134" max="16137" width="9.140625" style="1"/>
    <col min="16138" max="16138" width="12" style="1" customWidth="1"/>
    <col min="16139" max="16384" width="9.140625" style="1"/>
  </cols>
  <sheetData>
    <row r="1" spans="1:13" ht="16.5" customHeight="1" x14ac:dyDescent="0.2">
      <c r="B1" s="104" t="s">
        <v>0</v>
      </c>
      <c r="C1" s="104"/>
      <c r="D1" s="104"/>
      <c r="E1" s="104"/>
    </row>
    <row r="2" spans="1:13" ht="16.5" customHeight="1" x14ac:dyDescent="0.2">
      <c r="B2" s="104"/>
      <c r="C2" s="104"/>
      <c r="D2" s="104"/>
      <c r="E2" s="104"/>
    </row>
    <row r="4" spans="1:13" s="5" customFormat="1" ht="16.5" customHeight="1" x14ac:dyDescent="0.25">
      <c r="A4" s="3"/>
      <c r="B4" s="105" t="s">
        <v>49</v>
      </c>
      <c r="C4" s="105"/>
      <c r="D4" s="105"/>
      <c r="E4" s="105"/>
      <c r="F4" s="4"/>
      <c r="G4" s="106"/>
      <c r="H4" s="106"/>
      <c r="I4" s="106"/>
      <c r="J4" s="106"/>
      <c r="K4" s="4"/>
      <c r="L4" s="4"/>
      <c r="M4" s="4"/>
    </row>
    <row r="5" spans="1:13" s="5" customFormat="1" ht="16.5" customHeight="1" x14ac:dyDescent="0.25">
      <c r="A5" s="6"/>
      <c r="B5" s="105"/>
      <c r="C5" s="105"/>
      <c r="D5" s="105"/>
      <c r="E5" s="105"/>
      <c r="F5" s="7"/>
      <c r="G5" s="8"/>
      <c r="H5" s="9"/>
      <c r="I5" s="9"/>
      <c r="J5" s="9"/>
      <c r="K5" s="10"/>
      <c r="L5" s="10"/>
      <c r="M5" s="10"/>
    </row>
    <row r="6" spans="1:13" s="5" customFormat="1" ht="16.5" customHeight="1" x14ac:dyDescent="0.25">
      <c r="A6" s="3"/>
      <c r="B6" s="93" t="s">
        <v>1</v>
      </c>
      <c r="C6" s="93"/>
      <c r="D6" s="93"/>
      <c r="E6" s="93"/>
      <c r="F6" s="11"/>
      <c r="G6" s="7"/>
      <c r="H6" s="7"/>
      <c r="I6" s="11"/>
      <c r="J6" s="11"/>
      <c r="K6" s="11"/>
      <c r="L6" s="11"/>
      <c r="M6" s="11"/>
    </row>
    <row r="7" spans="1:13" s="5" customFormat="1" ht="16.5" customHeight="1" x14ac:dyDescent="0.25">
      <c r="A7" s="12"/>
      <c r="B7" s="105" t="str">
        <f>[1]Заполнить!$B$10</f>
        <v>Начальник відділу освіти</v>
      </c>
      <c r="C7" s="105"/>
      <c r="D7" s="105"/>
      <c r="E7" s="105"/>
      <c r="F7" s="4"/>
      <c r="G7" s="10"/>
      <c r="H7" s="10"/>
      <c r="I7" s="4"/>
      <c r="J7" s="4"/>
      <c r="K7" s="4"/>
      <c r="L7" s="4"/>
      <c r="M7" s="4"/>
    </row>
    <row r="8" spans="1:13" s="16" customFormat="1" ht="16.5" customHeight="1" x14ac:dyDescent="0.2">
      <c r="A8" s="13"/>
      <c r="B8" s="93" t="s">
        <v>2</v>
      </c>
      <c r="C8" s="93"/>
      <c r="D8" s="93"/>
      <c r="E8" s="93"/>
      <c r="F8" s="14"/>
      <c r="G8" s="15"/>
      <c r="H8" s="15"/>
      <c r="I8" s="14"/>
      <c r="J8" s="14"/>
      <c r="K8" s="14"/>
      <c r="L8" s="14"/>
      <c r="M8" s="14"/>
    </row>
    <row r="9" spans="1:13" s="5" customFormat="1" ht="16.5" customHeight="1" x14ac:dyDescent="0.25">
      <c r="A9" s="3"/>
      <c r="B9" s="17"/>
      <c r="C9" s="18"/>
      <c r="D9" s="107" t="str">
        <f>[1]Заполнить!$B$11</f>
        <v>А.В.Марчук</v>
      </c>
      <c r="E9" s="107"/>
      <c r="F9" s="4"/>
      <c r="G9" s="7"/>
      <c r="H9" s="7"/>
      <c r="I9" s="19"/>
      <c r="J9" s="11"/>
      <c r="K9" s="4"/>
      <c r="L9" s="4"/>
      <c r="M9" s="4"/>
    </row>
    <row r="10" spans="1:13" s="16" customFormat="1" ht="16.5" customHeight="1" x14ac:dyDescent="0.2">
      <c r="A10" s="20"/>
      <c r="B10" s="93" t="s">
        <v>3</v>
      </c>
      <c r="C10" s="93"/>
      <c r="D10" s="93" t="s">
        <v>4</v>
      </c>
      <c r="E10" s="93"/>
      <c r="G10" s="21"/>
      <c r="H10" s="21"/>
      <c r="I10" s="22"/>
      <c r="J10" s="14"/>
      <c r="K10" s="23"/>
      <c r="L10" s="23"/>
      <c r="M10" s="23"/>
    </row>
    <row r="11" spans="1:13" s="5" customFormat="1" ht="16.5" customHeight="1" x14ac:dyDescent="0.25">
      <c r="A11" s="3"/>
      <c r="B11" s="108" t="s">
        <v>48</v>
      </c>
      <c r="C11" s="108"/>
      <c r="D11" s="24"/>
      <c r="E11" s="24"/>
      <c r="F11" s="4"/>
      <c r="G11" s="7"/>
      <c r="H11" s="7"/>
      <c r="I11" s="4"/>
      <c r="J11" s="4"/>
      <c r="K11" s="4"/>
      <c r="L11" s="4"/>
      <c r="M11" s="4"/>
    </row>
    <row r="12" spans="1:13" s="5" customFormat="1" ht="16.5" customHeight="1" x14ac:dyDescent="0.25">
      <c r="A12" s="12"/>
      <c r="B12" s="93" t="s">
        <v>5</v>
      </c>
      <c r="C12" s="93"/>
      <c r="D12" s="25"/>
      <c r="E12" s="24" t="s">
        <v>6</v>
      </c>
      <c r="F12" s="11"/>
      <c r="G12" s="10"/>
      <c r="H12" s="10"/>
      <c r="I12" s="4"/>
      <c r="J12" s="11"/>
      <c r="K12" s="11"/>
      <c r="L12" s="11"/>
      <c r="M12" s="11"/>
    </row>
    <row r="13" spans="1:13" s="5" customFormat="1" ht="16.5" customHeight="1" x14ac:dyDescent="0.25">
      <c r="A13" s="12"/>
      <c r="B13" s="26"/>
      <c r="C13" s="24"/>
      <c r="D13" s="24"/>
      <c r="E13" s="24"/>
      <c r="F13" s="11"/>
      <c r="G13" s="10"/>
      <c r="H13" s="10"/>
      <c r="I13" s="4"/>
      <c r="J13" s="11"/>
      <c r="K13" s="11"/>
      <c r="L13" s="11"/>
      <c r="M13" s="11"/>
    </row>
    <row r="14" spans="1:13" ht="16.5" customHeight="1" x14ac:dyDescent="0.3">
      <c r="A14" s="103" t="s">
        <v>7</v>
      </c>
      <c r="B14" s="103"/>
      <c r="C14" s="103"/>
      <c r="D14" s="103"/>
      <c r="E14" s="103"/>
    </row>
    <row r="15" spans="1:13" s="27" customFormat="1" ht="16.5" customHeight="1" x14ac:dyDescent="0.25">
      <c r="A15" s="94" t="s">
        <v>8</v>
      </c>
      <c r="B15" s="94"/>
      <c r="C15" s="94"/>
      <c r="D15" s="94"/>
      <c r="E15" s="94"/>
    </row>
    <row r="16" spans="1:13" s="27" customFormat="1" ht="16.5" customHeight="1" x14ac:dyDescent="0.25">
      <c r="A16" s="94" t="s">
        <v>9</v>
      </c>
      <c r="B16" s="94"/>
      <c r="C16" s="94"/>
      <c r="D16" s="94"/>
      <c r="E16" s="94"/>
      <c r="F16" s="89"/>
      <c r="G16" s="89"/>
      <c r="H16" s="89"/>
      <c r="I16" s="89"/>
      <c r="J16" s="89"/>
    </row>
    <row r="17" spans="1:65" s="27" customFormat="1" ht="16.5" customHeight="1" x14ac:dyDescent="0.25">
      <c r="A17" s="100" t="str">
        <f>CONCATENATE([1]Заполнить!$B$3,"  ",[1]Заполнить!$B$2)</f>
        <v>02143034  Відділ освіти Ємільчинської районної державної адміністрації Житомирської області</v>
      </c>
      <c r="B17" s="100"/>
      <c r="C17" s="100"/>
      <c r="D17" s="100"/>
      <c r="E17" s="100"/>
    </row>
    <row r="18" spans="1:65" s="27" customFormat="1" ht="16.5" customHeight="1" x14ac:dyDescent="0.25">
      <c r="A18" s="101" t="s">
        <v>10</v>
      </c>
      <c r="B18" s="101"/>
      <c r="C18" s="101"/>
      <c r="D18" s="101"/>
      <c r="E18" s="101"/>
      <c r="F18" s="89"/>
      <c r="G18" s="89"/>
      <c r="H18" s="89"/>
      <c r="I18" s="89"/>
      <c r="J18" s="89"/>
    </row>
    <row r="19" spans="1:65" s="27" customFormat="1" ht="16.5" customHeight="1" x14ac:dyDescent="0.25">
      <c r="A19" s="100" t="str">
        <f>[1]Заполнить!$B$4</f>
        <v>смт. Ємільчине Ємільчинського району Житомирської області</v>
      </c>
      <c r="B19" s="100"/>
      <c r="C19" s="100"/>
      <c r="D19" s="100"/>
      <c r="E19" s="100"/>
      <c r="F19" s="89"/>
      <c r="G19" s="89"/>
      <c r="H19" s="89"/>
      <c r="I19" s="89"/>
      <c r="J19" s="89"/>
    </row>
    <row r="20" spans="1:65" s="27" customFormat="1" ht="16.5" customHeight="1" x14ac:dyDescent="0.25">
      <c r="A20" s="101" t="s">
        <v>11</v>
      </c>
      <c r="B20" s="101"/>
      <c r="C20" s="101"/>
      <c r="D20" s="101"/>
      <c r="E20" s="101"/>
      <c r="F20" s="89"/>
      <c r="G20" s="89"/>
      <c r="H20" s="89"/>
      <c r="I20" s="89"/>
      <c r="J20" s="89"/>
    </row>
    <row r="21" spans="1:65" s="27" customFormat="1" ht="16.5" customHeight="1" x14ac:dyDescent="0.25">
      <c r="A21" s="102" t="str">
        <f>CONCATENATE("Вид бюджету  ",IF([1]Заполнить!$B$5=1,"ДЕРЖАВНИЙ","МІСЦЕВИЙ"))</f>
        <v>Вид бюджету  МІСЦЕВИЙ</v>
      </c>
      <c r="B21" s="102"/>
      <c r="C21" s="102"/>
      <c r="D21" s="102"/>
      <c r="E21" s="102"/>
      <c r="F21" s="28"/>
      <c r="G21" s="29"/>
      <c r="H21" s="29"/>
      <c r="I21" s="29"/>
      <c r="J21" s="29"/>
    </row>
    <row r="22" spans="1:65" s="27" customFormat="1" ht="16.5" customHeight="1" x14ac:dyDescent="0.25">
      <c r="A22" s="95" t="s">
        <v>47</v>
      </c>
      <c r="B22" s="95"/>
      <c r="C22" s="95"/>
      <c r="D22" s="95"/>
      <c r="E22" s="95"/>
      <c r="F22" s="28"/>
      <c r="G22" s="29"/>
      <c r="H22" s="29"/>
      <c r="I22" s="29"/>
      <c r="J22" s="29"/>
    </row>
    <row r="23" spans="1:65" s="27" customFormat="1" ht="16.5" customHeight="1" x14ac:dyDescent="0.25">
      <c r="A23" s="95" t="str">
        <f>IF([1]Заполнить!$B$5=1,CONCATENATE("код та назва програмної класифікації видатків та кредитування державного бюджету  ",[1]Заполнить!$B$17,"  ",[1]Заполнить!$C$17),CONCATENATE("код та назва програмної класифікації видатків та кредитування державного бюджету  "))</f>
        <v xml:space="preserve">код та назва програмної класифікації видатків та кредитування державного бюджету  </v>
      </c>
      <c r="B23" s="95"/>
      <c r="C23" s="95"/>
      <c r="D23" s="95"/>
      <c r="E23" s="95"/>
      <c r="F23" s="28"/>
      <c r="G23" s="29"/>
      <c r="H23" s="29"/>
      <c r="I23" s="29"/>
      <c r="J23" s="29"/>
    </row>
    <row r="24" spans="1:65" s="28" customFormat="1" ht="16.5" customHeight="1" x14ac:dyDescent="0.25">
      <c r="A24" s="96" t="str">
        <f>IF([1]Заполнить!$B$5=2,CONCATENATE("(код та назва програмної класифікації видатків та кредитування місцевих бюджетів ","(код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методу)*    ",[1]Заполнить!$B$17,"  ",[1]Заполнить!$C$17,")"),CONCATENATE("(код та назва програмної класифікації видатків та кредитування місцевих бюджетів ","(код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методу)*___________",")"))</f>
        <v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методу)*    1011020  Надання загальної середньої освіти загальноосвітніми навчальними закладами (в.т.ч. школою-дитячим садком, інтерннатом при школі ) спеціалізованими школами ,ліцеями, гімназіями, колегіумами.)</v>
      </c>
      <c r="B24" s="96"/>
      <c r="C24" s="96"/>
      <c r="D24" s="96"/>
      <c r="E24" s="96"/>
      <c r="F24" s="30"/>
    </row>
    <row r="25" spans="1:65" s="28" customFormat="1" ht="16.5" customHeight="1" x14ac:dyDescent="0.25">
      <c r="A25" s="31" t="s">
        <v>46</v>
      </c>
      <c r="B25" s="32"/>
      <c r="C25" s="33"/>
      <c r="D25" s="33"/>
      <c r="E25" s="33"/>
      <c r="F25" s="30"/>
    </row>
    <row r="26" spans="1:65" ht="16.5" customHeight="1" x14ac:dyDescent="0.2">
      <c r="A26" s="34"/>
      <c r="B26" s="34"/>
      <c r="C26" s="34"/>
      <c r="D26" s="34"/>
      <c r="E26" s="34" t="s">
        <v>12</v>
      </c>
      <c r="F26" s="2"/>
      <c r="G26" s="2"/>
      <c r="H26" s="2"/>
      <c r="I26" s="2"/>
    </row>
    <row r="27" spans="1:65" s="35" customFormat="1" ht="16.5" customHeight="1" x14ac:dyDescent="0.2">
      <c r="A27" s="97" t="s">
        <v>13</v>
      </c>
      <c r="B27" s="98" t="s">
        <v>14</v>
      </c>
      <c r="C27" s="99" t="s">
        <v>15</v>
      </c>
      <c r="D27" s="99"/>
      <c r="E27" s="98" t="s">
        <v>16</v>
      </c>
    </row>
    <row r="28" spans="1:65" s="35" customFormat="1" ht="16.5" customHeight="1" x14ac:dyDescent="0.2">
      <c r="A28" s="97"/>
      <c r="B28" s="98"/>
      <c r="C28" s="36" t="s">
        <v>17</v>
      </c>
      <c r="D28" s="36" t="s">
        <v>18</v>
      </c>
      <c r="E28" s="98"/>
    </row>
    <row r="29" spans="1:65" s="37" customFormat="1" ht="16.5" customHeight="1" x14ac:dyDescent="0.25">
      <c r="A29" s="37">
        <v>1</v>
      </c>
      <c r="B29" s="37">
        <v>2</v>
      </c>
      <c r="C29" s="37">
        <v>3</v>
      </c>
      <c r="D29" s="37">
        <v>4</v>
      </c>
      <c r="E29" s="37">
        <v>5</v>
      </c>
      <c r="F29" s="38"/>
      <c r="G29" s="38"/>
      <c r="H29" s="38"/>
      <c r="I29" s="38"/>
      <c r="J29" s="38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</row>
    <row r="30" spans="1:65" s="27" customFormat="1" ht="16.5" customHeight="1" x14ac:dyDescent="0.25">
      <c r="A30" s="40" t="s">
        <v>19</v>
      </c>
      <c r="B30" s="41" t="s">
        <v>20</v>
      </c>
      <c r="C30" s="42">
        <f>C31</f>
        <v>2283009</v>
      </c>
      <c r="D30" s="42">
        <f>D32</f>
        <v>0</v>
      </c>
      <c r="E30" s="42">
        <f>C30+D30</f>
        <v>2283009</v>
      </c>
      <c r="F30" s="43"/>
      <c r="G30" s="43"/>
      <c r="H30" s="43"/>
      <c r="I30" s="43"/>
      <c r="J30" s="43"/>
    </row>
    <row r="31" spans="1:65" s="27" customFormat="1" ht="16.5" customHeight="1" x14ac:dyDescent="0.25">
      <c r="A31" s="44" t="s">
        <v>21</v>
      </c>
      <c r="B31" s="41" t="s">
        <v>20</v>
      </c>
      <c r="C31" s="42">
        <f>C50</f>
        <v>2283009</v>
      </c>
      <c r="D31" s="42" t="s">
        <v>20</v>
      </c>
      <c r="E31" s="42">
        <f>C31</f>
        <v>2283009</v>
      </c>
    </row>
    <row r="32" spans="1:65" s="27" customFormat="1" ht="16.5" customHeight="1" x14ac:dyDescent="0.25">
      <c r="A32" s="44" t="s">
        <v>22</v>
      </c>
      <c r="B32" s="41" t="s">
        <v>20</v>
      </c>
      <c r="C32" s="42">
        <v>0</v>
      </c>
      <c r="D32" s="42">
        <f>D33+D39</f>
        <v>0</v>
      </c>
      <c r="E32" s="42">
        <f t="shared" ref="E32:E41" si="0">D32</f>
        <v>0</v>
      </c>
    </row>
    <row r="33" spans="1:5" s="27" customFormat="1" ht="16.5" customHeight="1" x14ac:dyDescent="0.25">
      <c r="A33" s="45" t="s">
        <v>23</v>
      </c>
      <c r="B33" s="46">
        <v>25010000</v>
      </c>
      <c r="C33" s="42" t="s">
        <v>20</v>
      </c>
      <c r="D33" s="47">
        <f>SUM(D34:D37)</f>
        <v>0</v>
      </c>
      <c r="E33" s="42">
        <f t="shared" si="0"/>
        <v>0</v>
      </c>
    </row>
    <row r="34" spans="1:5" s="27" customFormat="1" ht="16.5" customHeight="1" x14ac:dyDescent="0.25">
      <c r="A34" s="45" t="s">
        <v>24</v>
      </c>
      <c r="B34" s="46">
        <v>25010100</v>
      </c>
      <c r="C34" s="42" t="s">
        <v>25</v>
      </c>
      <c r="D34" s="48">
        <v>0</v>
      </c>
      <c r="E34" s="42">
        <f t="shared" si="0"/>
        <v>0</v>
      </c>
    </row>
    <row r="35" spans="1:5" s="27" customFormat="1" ht="16.5" customHeight="1" x14ac:dyDescent="0.25">
      <c r="A35" s="45" t="s">
        <v>26</v>
      </c>
      <c r="B35" s="46">
        <v>25010200</v>
      </c>
      <c r="C35" s="42" t="s">
        <v>25</v>
      </c>
      <c r="D35" s="48">
        <v>0</v>
      </c>
      <c r="E35" s="42">
        <f t="shared" si="0"/>
        <v>0</v>
      </c>
    </row>
    <row r="36" spans="1:5" s="27" customFormat="1" ht="16.5" customHeight="1" x14ac:dyDescent="0.25">
      <c r="A36" s="45" t="s">
        <v>27</v>
      </c>
      <c r="B36" s="46">
        <v>25010300</v>
      </c>
      <c r="C36" s="42" t="s">
        <v>25</v>
      </c>
      <c r="D36" s="48">
        <v>0</v>
      </c>
      <c r="E36" s="42">
        <f t="shared" si="0"/>
        <v>0</v>
      </c>
    </row>
    <row r="37" spans="1:5" s="27" customFormat="1" ht="16.5" customHeight="1" x14ac:dyDescent="0.25">
      <c r="A37" s="45" t="s">
        <v>28</v>
      </c>
      <c r="B37" s="46">
        <v>25010400</v>
      </c>
      <c r="C37" s="42" t="s">
        <v>25</v>
      </c>
      <c r="D37" s="48">
        <v>0</v>
      </c>
      <c r="E37" s="42">
        <f t="shared" si="0"/>
        <v>0</v>
      </c>
    </row>
    <row r="38" spans="1:5" s="27" customFormat="1" ht="16.5" customHeight="1" x14ac:dyDescent="0.25">
      <c r="A38" s="44" t="s">
        <v>29</v>
      </c>
      <c r="B38" s="41"/>
      <c r="C38" s="42"/>
      <c r="D38" s="48">
        <v>0</v>
      </c>
      <c r="E38" s="42">
        <f t="shared" si="0"/>
        <v>0</v>
      </c>
    </row>
    <row r="39" spans="1:5" s="27" customFormat="1" ht="16.5" customHeight="1" x14ac:dyDescent="0.25">
      <c r="A39" s="45" t="s">
        <v>30</v>
      </c>
      <c r="B39" s="41">
        <v>25020000</v>
      </c>
      <c r="C39" s="42" t="s">
        <v>20</v>
      </c>
      <c r="D39" s="47">
        <f>SUM(D40:D42)</f>
        <v>0</v>
      </c>
      <c r="E39" s="42">
        <f t="shared" si="0"/>
        <v>0</v>
      </c>
    </row>
    <row r="40" spans="1:5" s="27" customFormat="1" ht="16.5" customHeight="1" x14ac:dyDescent="0.25">
      <c r="A40" s="45" t="s">
        <v>31</v>
      </c>
      <c r="B40" s="41">
        <v>25020100</v>
      </c>
      <c r="C40" s="42" t="s">
        <v>25</v>
      </c>
      <c r="D40" s="48">
        <v>0</v>
      </c>
      <c r="E40" s="42">
        <f t="shared" si="0"/>
        <v>0</v>
      </c>
    </row>
    <row r="41" spans="1:5" s="27" customFormat="1" ht="16.5" customHeight="1" x14ac:dyDescent="0.25">
      <c r="A41" s="45" t="s">
        <v>32</v>
      </c>
      <c r="B41" s="46">
        <v>25020200</v>
      </c>
      <c r="C41" s="42" t="s">
        <v>25</v>
      </c>
      <c r="D41" s="48">
        <v>0</v>
      </c>
      <c r="E41" s="42">
        <f t="shared" si="0"/>
        <v>0</v>
      </c>
    </row>
    <row r="42" spans="1:5" s="27" customFormat="1" ht="16.5" customHeight="1" x14ac:dyDescent="0.25">
      <c r="A42" s="49" t="s">
        <v>33</v>
      </c>
      <c r="B42" s="46">
        <v>25020300</v>
      </c>
      <c r="C42" s="42" t="s">
        <v>25</v>
      </c>
      <c r="D42" s="48">
        <v>0</v>
      </c>
      <c r="E42" s="42">
        <v>0</v>
      </c>
    </row>
    <row r="43" spans="1:5" s="27" customFormat="1" ht="16.5" customHeight="1" x14ac:dyDescent="0.25">
      <c r="A43" s="49" t="s">
        <v>34</v>
      </c>
      <c r="B43" s="46">
        <v>25020400</v>
      </c>
      <c r="C43" s="42" t="s">
        <v>25</v>
      </c>
      <c r="D43" s="48">
        <v>0</v>
      </c>
      <c r="E43" s="42">
        <v>0</v>
      </c>
    </row>
    <row r="44" spans="1:5" s="27" customFormat="1" ht="16.5" customHeight="1" x14ac:dyDescent="0.25">
      <c r="A44" s="44" t="s">
        <v>29</v>
      </c>
      <c r="B44" s="41"/>
      <c r="C44" s="42"/>
      <c r="D44" s="48">
        <v>0</v>
      </c>
      <c r="E44" s="42">
        <f>D44</f>
        <v>0</v>
      </c>
    </row>
    <row r="45" spans="1:5" s="27" customFormat="1" ht="16.5" customHeight="1" x14ac:dyDescent="0.25">
      <c r="A45" s="45" t="s">
        <v>35</v>
      </c>
      <c r="B45" s="41"/>
      <c r="C45" s="42" t="s">
        <v>20</v>
      </c>
      <c r="D45" s="48">
        <v>0</v>
      </c>
      <c r="E45" s="42">
        <f>D45</f>
        <v>0</v>
      </c>
    </row>
    <row r="46" spans="1:5" s="27" customFormat="1" ht="16.5" customHeight="1" x14ac:dyDescent="0.25">
      <c r="A46" s="49" t="s">
        <v>36</v>
      </c>
      <c r="B46" s="41"/>
      <c r="C46" s="42" t="s">
        <v>20</v>
      </c>
      <c r="D46" s="48">
        <v>0</v>
      </c>
      <c r="E46" s="42">
        <f>D46</f>
        <v>0</v>
      </c>
    </row>
    <row r="47" spans="1:5" s="27" customFormat="1" ht="16.5" customHeight="1" x14ac:dyDescent="0.25">
      <c r="A47" s="45" t="s">
        <v>37</v>
      </c>
      <c r="B47" s="41"/>
      <c r="C47" s="42" t="s">
        <v>20</v>
      </c>
      <c r="D47" s="48">
        <v>0</v>
      </c>
      <c r="E47" s="42">
        <f>D47</f>
        <v>0</v>
      </c>
    </row>
    <row r="48" spans="1:5" s="27" customFormat="1" ht="16.5" customHeight="1" x14ac:dyDescent="0.25">
      <c r="A48" s="91" t="s">
        <v>38</v>
      </c>
      <c r="B48" s="41"/>
      <c r="C48" s="42" t="s">
        <v>20</v>
      </c>
      <c r="D48" s="48"/>
      <c r="E48" s="42"/>
    </row>
    <row r="49" spans="1:6" s="27" customFormat="1" ht="16.5" customHeight="1" x14ac:dyDescent="0.25">
      <c r="A49" s="91"/>
      <c r="B49" s="41"/>
      <c r="C49" s="42" t="s">
        <v>20</v>
      </c>
      <c r="D49" s="48" t="s">
        <v>39</v>
      </c>
      <c r="E49" s="42" t="s">
        <v>39</v>
      </c>
    </row>
    <row r="50" spans="1:6" s="27" customFormat="1" ht="16.5" customHeight="1" x14ac:dyDescent="0.25">
      <c r="A50" s="40" t="s">
        <v>40</v>
      </c>
      <c r="B50" s="41" t="s">
        <v>20</v>
      </c>
      <c r="C50" s="50">
        <f>C51+C86+C106+C107+C111</f>
        <v>2283009</v>
      </c>
      <c r="D50" s="50">
        <f>D51+D86+D106+D107+D111</f>
        <v>0</v>
      </c>
      <c r="E50" s="51">
        <f t="shared" ref="E50:E103" si="1">SUM(C50:D50)</f>
        <v>2283009</v>
      </c>
      <c r="F50" s="52"/>
    </row>
    <row r="51" spans="1:6" s="27" customFormat="1" ht="16.5" customHeight="1" x14ac:dyDescent="0.25">
      <c r="A51" s="53" t="str">
        <f>VLOOKUP(B51,[1]ДовКЕКВ!A$1:B$65536,2,FALSE)</f>
        <v>Поточні видатки</v>
      </c>
      <c r="B51" s="41">
        <v>2000</v>
      </c>
      <c r="C51" s="50">
        <f>C52+C57+C74+C77+C81+C85</f>
        <v>2283009</v>
      </c>
      <c r="D51" s="50">
        <f>D52+D57+D74+D77+D81+D85</f>
        <v>0</v>
      </c>
      <c r="E51" s="51">
        <f t="shared" si="1"/>
        <v>2283009</v>
      </c>
    </row>
    <row r="52" spans="1:6" s="27" customFormat="1" ht="16.5" customHeight="1" x14ac:dyDescent="0.25">
      <c r="A52" s="53" t="str">
        <f>VLOOKUP(B52,[1]ДовКЕКВ!A$1:B$65536,2,FALSE)</f>
        <v>Оплата праці і нарахування на заробітну плату</v>
      </c>
      <c r="B52" s="41">
        <v>2100</v>
      </c>
      <c r="C52" s="50">
        <f>C53+C56</f>
        <v>2175870</v>
      </c>
      <c r="D52" s="50">
        <f>D53+D56</f>
        <v>0</v>
      </c>
      <c r="E52" s="51">
        <f t="shared" si="1"/>
        <v>2175870</v>
      </c>
    </row>
    <row r="53" spans="1:6" s="27" customFormat="1" ht="16.5" customHeight="1" x14ac:dyDescent="0.25">
      <c r="A53" s="53" t="str">
        <f>VLOOKUP(B53,[1]ДовКЕКВ!A$1:B$65536,2,FALSE)</f>
        <v>Оплата праці</v>
      </c>
      <c r="B53" s="41">
        <v>2110</v>
      </c>
      <c r="C53" s="50">
        <f>SUM(C54:C55)</f>
        <v>1783500</v>
      </c>
      <c r="D53" s="50">
        <f>SUM(D54:D55)</f>
        <v>0</v>
      </c>
      <c r="E53" s="51">
        <f t="shared" si="1"/>
        <v>1783500</v>
      </c>
    </row>
    <row r="54" spans="1:6" s="57" customFormat="1" ht="16.5" customHeight="1" x14ac:dyDescent="0.2">
      <c r="A54" s="54" t="str">
        <f>VLOOKUP(B54,[1]ДовКЕКВ!A$1:B$65536,2,FALSE)</f>
        <v>Заробітна плата</v>
      </c>
      <c r="B54" s="55">
        <v>2111</v>
      </c>
      <c r="C54" s="56">
        <v>1783500</v>
      </c>
      <c r="D54" s="56">
        <v>0</v>
      </c>
      <c r="E54" s="51">
        <f t="shared" si="1"/>
        <v>1783500</v>
      </c>
    </row>
    <row r="55" spans="1:6" s="58" customFormat="1" ht="16.5" customHeight="1" x14ac:dyDescent="0.25">
      <c r="A55" s="54" t="str">
        <f>VLOOKUP(B55,[1]ДовКЕКВ!A$1:B$65536,2,FALSE)</f>
        <v>Грошове забезпечення військовослужбовців</v>
      </c>
      <c r="B55" s="55">
        <v>2112</v>
      </c>
      <c r="C55" s="56">
        <v>0</v>
      </c>
      <c r="D55" s="56">
        <v>0</v>
      </c>
      <c r="E55" s="51">
        <f t="shared" si="1"/>
        <v>0</v>
      </c>
    </row>
    <row r="56" spans="1:6" s="27" customFormat="1" ht="16.5" customHeight="1" x14ac:dyDescent="0.25">
      <c r="A56" s="53" t="str">
        <f>VLOOKUP(B56,[1]ДовКЕКВ!A$1:B$65536,2,FALSE)</f>
        <v>Нарахування на оплату праці</v>
      </c>
      <c r="B56" s="41">
        <v>2120</v>
      </c>
      <c r="C56" s="56">
        <v>392370</v>
      </c>
      <c r="D56" s="56">
        <v>0</v>
      </c>
      <c r="E56" s="51">
        <f t="shared" si="1"/>
        <v>392370</v>
      </c>
    </row>
    <row r="57" spans="1:6" s="27" customFormat="1" ht="16.5" customHeight="1" x14ac:dyDescent="0.25">
      <c r="A57" s="53" t="str">
        <f>VLOOKUP(B57,[1]ДовКЕКВ!A$1:B$65536,2,FALSE)</f>
        <v>Використання товарів і послуг</v>
      </c>
      <c r="B57" s="41">
        <v>2200</v>
      </c>
      <c r="C57" s="50">
        <f>SUM(C58:C64)+C71</f>
        <v>107139</v>
      </c>
      <c r="D57" s="50">
        <f>SUM(D58:D64)+D71</f>
        <v>0</v>
      </c>
      <c r="E57" s="51">
        <f t="shared" si="1"/>
        <v>107139</v>
      </c>
    </row>
    <row r="58" spans="1:6" s="27" customFormat="1" ht="16.5" customHeight="1" x14ac:dyDescent="0.25">
      <c r="A58" s="53" t="str">
        <f>VLOOKUP(B58,[1]ДовКЕКВ!A$1:B$65536,2,FALSE)</f>
        <v>Предмети, матеріали, обладнання та інвентар</v>
      </c>
      <c r="B58" s="41">
        <v>2210</v>
      </c>
      <c r="C58" s="56">
        <v>2886</v>
      </c>
      <c r="D58" s="56">
        <v>0</v>
      </c>
      <c r="E58" s="51">
        <f t="shared" si="1"/>
        <v>2886</v>
      </c>
    </row>
    <row r="59" spans="1:6" s="27" customFormat="1" ht="16.5" customHeight="1" x14ac:dyDescent="0.25">
      <c r="A59" s="53" t="str">
        <f>VLOOKUP(B59,[1]ДовКЕКВ!A$1:B$65536,2,FALSE)</f>
        <v>Медикаменти та перев'язувальні матеріали</v>
      </c>
      <c r="B59" s="41">
        <v>2220</v>
      </c>
      <c r="C59" s="56">
        <v>0</v>
      </c>
      <c r="D59" s="56">
        <v>0</v>
      </c>
      <c r="E59" s="51">
        <f t="shared" si="1"/>
        <v>0</v>
      </c>
    </row>
    <row r="60" spans="1:6" s="27" customFormat="1" ht="16.5" customHeight="1" x14ac:dyDescent="0.25">
      <c r="A60" s="53" t="str">
        <f>VLOOKUP(B60,[1]ДовКЕКВ!A$1:B$65536,2,FALSE)</f>
        <v>Продукти харчування</v>
      </c>
      <c r="B60" s="41">
        <v>2230</v>
      </c>
      <c r="C60" s="56">
        <v>0</v>
      </c>
      <c r="D60" s="56">
        <v>0</v>
      </c>
      <c r="E60" s="51">
        <f t="shared" si="1"/>
        <v>0</v>
      </c>
    </row>
    <row r="61" spans="1:6" s="58" customFormat="1" ht="16.5" customHeight="1" x14ac:dyDescent="0.25">
      <c r="A61" s="53" t="str">
        <f>VLOOKUP(B61,[1]ДовКЕКВ!A$1:B$65536,2,FALSE)</f>
        <v>Оплата послуг (крім комунальних)</v>
      </c>
      <c r="B61" s="41">
        <v>2240</v>
      </c>
      <c r="C61" s="56">
        <v>3276</v>
      </c>
      <c r="D61" s="56">
        <v>0</v>
      </c>
      <c r="E61" s="51">
        <f t="shared" si="1"/>
        <v>3276</v>
      </c>
    </row>
    <row r="62" spans="1:6" s="58" customFormat="1" ht="16.5" customHeight="1" x14ac:dyDescent="0.25">
      <c r="A62" s="53" t="str">
        <f>VLOOKUP(B62,[1]ДовКЕКВ!A$1:B$65536,2,FALSE)</f>
        <v>Видатки на відрядження</v>
      </c>
      <c r="B62" s="41">
        <v>2250</v>
      </c>
      <c r="C62" s="56">
        <v>0</v>
      </c>
      <c r="D62" s="56">
        <v>0</v>
      </c>
      <c r="E62" s="51">
        <f t="shared" si="1"/>
        <v>0</v>
      </c>
    </row>
    <row r="63" spans="1:6" s="58" customFormat="1" ht="16.5" customHeight="1" x14ac:dyDescent="0.25">
      <c r="A63" s="53" t="str">
        <f>VLOOKUP(B63,[1]ДовКЕКВ!A$1:B$65536,2,FALSE)</f>
        <v>Видатки та заходи спеціального призначення</v>
      </c>
      <c r="B63" s="41">
        <v>2260</v>
      </c>
      <c r="C63" s="56">
        <v>0</v>
      </c>
      <c r="D63" s="56">
        <v>0</v>
      </c>
      <c r="E63" s="51">
        <f t="shared" si="1"/>
        <v>0</v>
      </c>
    </row>
    <row r="64" spans="1:6" s="27" customFormat="1" ht="16.5" customHeight="1" x14ac:dyDescent="0.25">
      <c r="A64" s="53" t="str">
        <f>VLOOKUP(B64,[1]ДовКЕКВ!A$1:B$65536,2,FALSE)</f>
        <v>Оплата комунальних послуг та енергоносіїв</v>
      </c>
      <c r="B64" s="41">
        <v>2270</v>
      </c>
      <c r="C64" s="50">
        <f>SUM(C65:C70)</f>
        <v>100977</v>
      </c>
      <c r="D64" s="50">
        <f>SUM(D65:D70)</f>
        <v>0</v>
      </c>
      <c r="E64" s="51">
        <f t="shared" si="1"/>
        <v>100977</v>
      </c>
    </row>
    <row r="65" spans="1:5" s="27" customFormat="1" ht="16.5" customHeight="1" x14ac:dyDescent="0.25">
      <c r="A65" s="53" t="str">
        <f>VLOOKUP(B65,[1]ДовКЕКВ!A$1:B$65536,2,FALSE)</f>
        <v>Оплата теплопостачання</v>
      </c>
      <c r="B65" s="41">
        <v>2271</v>
      </c>
      <c r="C65" s="56">
        <v>0</v>
      </c>
      <c r="D65" s="56">
        <v>0</v>
      </c>
      <c r="E65" s="51">
        <f t="shared" si="1"/>
        <v>0</v>
      </c>
    </row>
    <row r="66" spans="1:5" s="27" customFormat="1" ht="16.5" customHeight="1" x14ac:dyDescent="0.25">
      <c r="A66" s="54" t="str">
        <f>VLOOKUP(B66,[1]ДовКЕКВ!A$1:B$65536,2,FALSE)</f>
        <v>Оплата водопостачання та водовідведення</v>
      </c>
      <c r="B66" s="55">
        <v>2272</v>
      </c>
      <c r="C66" s="56">
        <v>0</v>
      </c>
      <c r="D66" s="56">
        <v>0</v>
      </c>
      <c r="E66" s="51">
        <f t="shared" si="1"/>
        <v>0</v>
      </c>
    </row>
    <row r="67" spans="1:5" s="27" customFormat="1" ht="16.5" customHeight="1" x14ac:dyDescent="0.25">
      <c r="A67" s="54" t="str">
        <f>VLOOKUP(B67,[1]ДовКЕКВ!A$1:B$65536,2,FALSE)</f>
        <v>Оплата електроенергії</v>
      </c>
      <c r="B67" s="55">
        <v>2273</v>
      </c>
      <c r="C67" s="56">
        <v>13277</v>
      </c>
      <c r="D67" s="56">
        <v>0</v>
      </c>
      <c r="E67" s="51">
        <f t="shared" si="1"/>
        <v>13277</v>
      </c>
    </row>
    <row r="68" spans="1:5" s="27" customFormat="1" ht="16.5" customHeight="1" x14ac:dyDescent="0.25">
      <c r="A68" s="54" t="str">
        <f>VLOOKUP(B68,[1]ДовКЕКВ!A$1:B$65536,2,FALSE)</f>
        <v>Оплата природного газу</v>
      </c>
      <c r="B68" s="55">
        <v>2274</v>
      </c>
      <c r="C68" s="56">
        <v>0</v>
      </c>
      <c r="D68" s="56">
        <v>0</v>
      </c>
      <c r="E68" s="51">
        <f t="shared" si="1"/>
        <v>0</v>
      </c>
    </row>
    <row r="69" spans="1:5" s="27" customFormat="1" ht="16.5" customHeight="1" x14ac:dyDescent="0.25">
      <c r="A69" s="54" t="str">
        <f>VLOOKUP(B69,[1]ДовКЕКВ!A$1:B$65536,2,FALSE)</f>
        <v>Оплата інших енергоносіїв</v>
      </c>
      <c r="B69" s="55">
        <v>2275</v>
      </c>
      <c r="C69" s="56">
        <v>87700</v>
      </c>
      <c r="D69" s="56">
        <v>0</v>
      </c>
      <c r="E69" s="51">
        <f t="shared" si="1"/>
        <v>87700</v>
      </c>
    </row>
    <row r="70" spans="1:5" s="27" customFormat="1" ht="16.5" customHeight="1" x14ac:dyDescent="0.25">
      <c r="A70" s="54" t="str">
        <f>VLOOKUP(B70,[1]ДовКЕКВ!A$1:B$65536,2,FALSE)</f>
        <v xml:space="preserve">Оплата енергосервісу </v>
      </c>
      <c r="B70" s="55">
        <v>2276</v>
      </c>
      <c r="C70" s="56">
        <v>0</v>
      </c>
      <c r="D70" s="56">
        <v>0</v>
      </c>
      <c r="E70" s="51">
        <f t="shared" si="1"/>
        <v>0</v>
      </c>
    </row>
    <row r="71" spans="1:5" s="58" customFormat="1" ht="16.5" customHeight="1" x14ac:dyDescent="0.25">
      <c r="A71" s="53" t="str">
        <f>VLOOKUP(B71,[1]ДовКЕКВ!A$1:B$65536,2,FALSE)</f>
        <v>Дослідження і розробки, окремі заходи по реалізації державних (регіональних) програм</v>
      </c>
      <c r="B71" s="41">
        <v>2280</v>
      </c>
      <c r="C71" s="50">
        <f>SUM(C72:C73)</f>
        <v>0</v>
      </c>
      <c r="D71" s="50">
        <f>SUM(D72:D73)</f>
        <v>0</v>
      </c>
      <c r="E71" s="51">
        <f t="shared" si="1"/>
        <v>0</v>
      </c>
    </row>
    <row r="72" spans="1:5" s="58" customFormat="1" ht="16.5" customHeight="1" x14ac:dyDescent="0.25">
      <c r="A72" s="54" t="str">
        <f>VLOOKUP(B72,[1]ДовКЕКВ!A$1:B$65536,2,FALSE)</f>
        <v>Дослідження і розробки, окремі заходи розвитку по реалізації державних (регіональних) програм</v>
      </c>
      <c r="B72" s="55">
        <v>2281</v>
      </c>
      <c r="C72" s="56">
        <v>0</v>
      </c>
      <c r="D72" s="56">
        <v>0</v>
      </c>
      <c r="E72" s="51">
        <f t="shared" si="1"/>
        <v>0</v>
      </c>
    </row>
    <row r="73" spans="1:5" s="58" customFormat="1" ht="16.5" customHeight="1" x14ac:dyDescent="0.25">
      <c r="A73" s="54" t="str">
        <f>VLOOKUP(B73,[1]ДовКЕКВ!A$1:B$65536,2,FALSE)</f>
        <v>Окремі заходи по реалізації державних (регіональних) програм, не віднесені до заходів розвитку</v>
      </c>
      <c r="B73" s="55">
        <v>2282</v>
      </c>
      <c r="C73" s="56">
        <v>0</v>
      </c>
      <c r="D73" s="56">
        <v>0</v>
      </c>
      <c r="E73" s="51">
        <f t="shared" si="1"/>
        <v>0</v>
      </c>
    </row>
    <row r="74" spans="1:5" s="57" customFormat="1" ht="16.5" customHeight="1" x14ac:dyDescent="0.2">
      <c r="A74" s="53" t="str">
        <f>VLOOKUP(B74,[1]ДовКЕКВ!A$1:B$65536,2,FALSE)</f>
        <v>Обслуговування боргових зобов'язань</v>
      </c>
      <c r="B74" s="41">
        <v>2400</v>
      </c>
      <c r="C74" s="50">
        <f>SUM(C75:C76)</f>
        <v>0</v>
      </c>
      <c r="D74" s="50">
        <f>SUM(D75:D76)</f>
        <v>0</v>
      </c>
      <c r="E74" s="51">
        <f t="shared" si="1"/>
        <v>0</v>
      </c>
    </row>
    <row r="75" spans="1:5" s="57" customFormat="1" ht="16.5" customHeight="1" x14ac:dyDescent="0.2">
      <c r="A75" s="53" t="str">
        <f>VLOOKUP(B75,[1]ДовКЕКВ!A$1:B$65536,2,FALSE)</f>
        <v>Обслуговування внутрішніх боргових зобов'язань</v>
      </c>
      <c r="B75" s="41">
        <v>2410</v>
      </c>
      <c r="C75" s="56">
        <v>0</v>
      </c>
      <c r="D75" s="56">
        <v>0</v>
      </c>
      <c r="E75" s="51">
        <f t="shared" si="1"/>
        <v>0</v>
      </c>
    </row>
    <row r="76" spans="1:5" s="58" customFormat="1" ht="16.5" customHeight="1" x14ac:dyDescent="0.25">
      <c r="A76" s="53" t="str">
        <f>VLOOKUP(B76,[1]ДовКЕКВ!A$1:B$65536,2,FALSE)</f>
        <v>Обслуговування зовнішніх боргових зобов'язань</v>
      </c>
      <c r="B76" s="41">
        <v>2420</v>
      </c>
      <c r="C76" s="56">
        <v>0</v>
      </c>
      <c r="D76" s="56">
        <v>0</v>
      </c>
      <c r="E76" s="51">
        <f t="shared" si="1"/>
        <v>0</v>
      </c>
    </row>
    <row r="77" spans="1:5" s="58" customFormat="1" ht="16.5" customHeight="1" x14ac:dyDescent="0.25">
      <c r="A77" s="53" t="str">
        <f>VLOOKUP(B77,[1]ДовКЕКВ!A$1:B$65536,2,FALSE)</f>
        <v>Поточні трансферти</v>
      </c>
      <c r="B77" s="41">
        <v>2600</v>
      </c>
      <c r="C77" s="50">
        <f>SUM(C78:C80)</f>
        <v>0</v>
      </c>
      <c r="D77" s="50">
        <f>SUM(D78:D80)</f>
        <v>0</v>
      </c>
      <c r="E77" s="51">
        <f t="shared" si="1"/>
        <v>0</v>
      </c>
    </row>
    <row r="78" spans="1:5" s="58" customFormat="1" ht="16.5" customHeight="1" x14ac:dyDescent="0.25">
      <c r="A78" s="53" t="str">
        <f>VLOOKUP(B78,[1]ДовКЕКВ!A$1:B$65536,2,FALSE)</f>
        <v>Субсидії та поточні трансферти підприємствам (установам, організаціям)</v>
      </c>
      <c r="B78" s="41">
        <v>2610</v>
      </c>
      <c r="C78" s="56">
        <v>0</v>
      </c>
      <c r="D78" s="56">
        <v>0</v>
      </c>
      <c r="E78" s="51">
        <f t="shared" si="1"/>
        <v>0</v>
      </c>
    </row>
    <row r="79" spans="1:5" s="27" customFormat="1" ht="16.5" customHeight="1" x14ac:dyDescent="0.25">
      <c r="A79" s="53" t="str">
        <f>VLOOKUP(B79,[1]ДовКЕКВ!A$1:B$65536,2,FALSE)</f>
        <v>Поточні трансферти органам державного управління інших рівнів</v>
      </c>
      <c r="B79" s="41">
        <v>2620</v>
      </c>
      <c r="C79" s="56">
        <v>0</v>
      </c>
      <c r="D79" s="56">
        <v>0</v>
      </c>
      <c r="E79" s="51">
        <f t="shared" si="1"/>
        <v>0</v>
      </c>
    </row>
    <row r="80" spans="1:5" s="27" customFormat="1" ht="16.5" customHeight="1" x14ac:dyDescent="0.25">
      <c r="A80" s="53" t="str">
        <f>VLOOKUP(B80,[1]ДовКЕКВ!A$1:B$65536,2,FALSE)</f>
        <v>Поточні трансферти урядам іноземних держав та міжнародним організаціям</v>
      </c>
      <c r="B80" s="41">
        <v>2630</v>
      </c>
      <c r="C80" s="56" t="s">
        <v>41</v>
      </c>
      <c r="D80" s="56">
        <v>0</v>
      </c>
      <c r="E80" s="51">
        <f t="shared" si="1"/>
        <v>0</v>
      </c>
    </row>
    <row r="81" spans="1:5" s="27" customFormat="1" ht="16.5" customHeight="1" x14ac:dyDescent="0.25">
      <c r="A81" s="53" t="str">
        <f>VLOOKUP(B81,[1]ДовКЕКВ!A$1:B$65536,2,FALSE)</f>
        <v>Соціальне забезпечення</v>
      </c>
      <c r="B81" s="41">
        <v>2700</v>
      </c>
      <c r="C81" s="50">
        <f>SUM(C82:C84)</f>
        <v>0</v>
      </c>
      <c r="D81" s="50">
        <f>SUM(D82:D84)</f>
        <v>0</v>
      </c>
      <c r="E81" s="51">
        <f t="shared" si="1"/>
        <v>0</v>
      </c>
    </row>
    <row r="82" spans="1:5" s="58" customFormat="1" ht="16.5" customHeight="1" x14ac:dyDescent="0.25">
      <c r="A82" s="53" t="str">
        <f>VLOOKUP(B82,[1]ДовКЕКВ!A$1:B$65536,2,FALSE)</f>
        <v>Виплата пенсій і допомоги</v>
      </c>
      <c r="B82" s="41">
        <v>2710</v>
      </c>
      <c r="C82" s="56">
        <v>0</v>
      </c>
      <c r="D82" s="56">
        <v>0</v>
      </c>
      <c r="E82" s="51">
        <f t="shared" si="1"/>
        <v>0</v>
      </c>
    </row>
    <row r="83" spans="1:5" s="57" customFormat="1" ht="16.5" customHeight="1" x14ac:dyDescent="0.2">
      <c r="A83" s="53" t="str">
        <f>VLOOKUP(B83,[1]ДовКЕКВ!A$1:B$65536,2,FALSE)</f>
        <v>Стипендії</v>
      </c>
      <c r="B83" s="41">
        <v>2720</v>
      </c>
      <c r="C83" s="56">
        <v>0</v>
      </c>
      <c r="D83" s="56">
        <v>0</v>
      </c>
      <c r="E83" s="51">
        <f t="shared" si="1"/>
        <v>0</v>
      </c>
    </row>
    <row r="84" spans="1:5" s="59" customFormat="1" ht="16.5" customHeight="1" x14ac:dyDescent="0.2">
      <c r="A84" s="53" t="str">
        <f>VLOOKUP(B84,[1]ДовКЕКВ!A$1:B$65536,2,FALSE)</f>
        <v>Інші виплати населенню</v>
      </c>
      <c r="B84" s="41">
        <v>2730</v>
      </c>
      <c r="C84" s="56">
        <v>0</v>
      </c>
      <c r="D84" s="56">
        <v>0</v>
      </c>
      <c r="E84" s="51">
        <f t="shared" si="1"/>
        <v>0</v>
      </c>
    </row>
    <row r="85" spans="1:5" s="58" customFormat="1" ht="16.5" customHeight="1" x14ac:dyDescent="0.25">
      <c r="A85" s="53" t="str">
        <f>VLOOKUP(B85,[1]ДовКЕКВ!A$1:B$65536,2,FALSE)</f>
        <v>Інші поточні видатки</v>
      </c>
      <c r="B85" s="41">
        <v>2800</v>
      </c>
      <c r="C85" s="56">
        <v>0</v>
      </c>
      <c r="D85" s="56"/>
      <c r="E85" s="51">
        <f t="shared" si="1"/>
        <v>0</v>
      </c>
    </row>
    <row r="86" spans="1:5" s="58" customFormat="1" ht="16.5" customHeight="1" x14ac:dyDescent="0.25">
      <c r="A86" s="53" t="str">
        <f>VLOOKUP(B86,[1]ДовКЕКВ!A$1:B$65536,2,FALSE)</f>
        <v>Капітальні видатки</v>
      </c>
      <c r="B86" s="41">
        <v>3000</v>
      </c>
      <c r="C86" s="50">
        <f>C87+C101</f>
        <v>0</v>
      </c>
      <c r="D86" s="50">
        <f>D87+D101</f>
        <v>0</v>
      </c>
      <c r="E86" s="51">
        <f t="shared" si="1"/>
        <v>0</v>
      </c>
    </row>
    <row r="87" spans="1:5" s="27" customFormat="1" ht="16.5" customHeight="1" x14ac:dyDescent="0.25">
      <c r="A87" s="53" t="str">
        <f>VLOOKUP(B87,[1]ДовКЕКВ!A$1:B$65536,2,FALSE)</f>
        <v>Придбання основного капіталу</v>
      </c>
      <c r="B87" s="41">
        <v>3100</v>
      </c>
      <c r="C87" s="51">
        <f>C88+C89+C92+C95+C99+C100</f>
        <v>0</v>
      </c>
      <c r="D87" s="51">
        <f>D88+D89+D92+D95+D99+D100</f>
        <v>0</v>
      </c>
      <c r="E87" s="51">
        <f t="shared" si="1"/>
        <v>0</v>
      </c>
    </row>
    <row r="88" spans="1:5" s="27" customFormat="1" ht="16.5" customHeight="1" x14ac:dyDescent="0.25">
      <c r="A88" s="53" t="str">
        <f>VLOOKUP(B88,[1]ДовКЕКВ!A$1:B$65536,2,FALSE)</f>
        <v>Придбання обладнання і предметів довгострокового користування</v>
      </c>
      <c r="B88" s="41">
        <v>3110</v>
      </c>
      <c r="C88" s="56">
        <v>0</v>
      </c>
      <c r="D88" s="56">
        <v>0</v>
      </c>
      <c r="E88" s="51">
        <f t="shared" si="1"/>
        <v>0</v>
      </c>
    </row>
    <row r="89" spans="1:5" s="58" customFormat="1" ht="16.5" customHeight="1" x14ac:dyDescent="0.25">
      <c r="A89" s="53" t="str">
        <f>VLOOKUP(B89,[1]ДовКЕКВ!A$1:B$65536,2,FALSE)</f>
        <v>Капітальне будівництво (придбання)</v>
      </c>
      <c r="B89" s="41">
        <v>3120</v>
      </c>
      <c r="C89" s="50">
        <f>SUM(C90:C91)</f>
        <v>0</v>
      </c>
      <c r="D89" s="50">
        <f>SUM(D90:D91)</f>
        <v>0</v>
      </c>
      <c r="E89" s="51">
        <f t="shared" si="1"/>
        <v>0</v>
      </c>
    </row>
    <row r="90" spans="1:5" s="27" customFormat="1" ht="16.5" customHeight="1" x14ac:dyDescent="0.25">
      <c r="A90" s="53" t="str">
        <f>VLOOKUP(B90,[1]ДовКЕКВ!A$1:B$65536,2,FALSE)</f>
        <v>Капітальне будівництво (придбання) житла</v>
      </c>
      <c r="B90" s="41">
        <v>3121</v>
      </c>
      <c r="C90" s="56">
        <v>0</v>
      </c>
      <c r="D90" s="56">
        <v>0</v>
      </c>
      <c r="E90" s="51">
        <f t="shared" si="1"/>
        <v>0</v>
      </c>
    </row>
    <row r="91" spans="1:5" s="27" customFormat="1" ht="16.5" customHeight="1" x14ac:dyDescent="0.25">
      <c r="A91" s="53" t="str">
        <f>VLOOKUP(B91,[1]ДовКЕКВ!A$1:B$65536,2,FALSE)</f>
        <v>Капітальне будівництво (придбання) інших об'єктів</v>
      </c>
      <c r="B91" s="41">
        <v>3122</v>
      </c>
      <c r="C91" s="56">
        <v>0</v>
      </c>
      <c r="D91" s="56">
        <v>0</v>
      </c>
      <c r="E91" s="51">
        <f t="shared" si="1"/>
        <v>0</v>
      </c>
    </row>
    <row r="92" spans="1:5" s="27" customFormat="1" ht="16.5" customHeight="1" x14ac:dyDescent="0.25">
      <c r="A92" s="53" t="str">
        <f>VLOOKUP(B92,[1]ДовКЕКВ!A$1:B$65536,2,FALSE)</f>
        <v>Капітальний ремонт</v>
      </c>
      <c r="B92" s="41">
        <v>3130</v>
      </c>
      <c r="C92" s="50">
        <f>SUM(C93:C94)</f>
        <v>0</v>
      </c>
      <c r="D92" s="50">
        <f>SUM(D93:D94)</f>
        <v>0</v>
      </c>
      <c r="E92" s="51">
        <f t="shared" si="1"/>
        <v>0</v>
      </c>
    </row>
    <row r="93" spans="1:5" s="27" customFormat="1" ht="16.5" customHeight="1" x14ac:dyDescent="0.25">
      <c r="A93" s="53" t="str">
        <f>VLOOKUP(B93,[1]ДовКЕКВ!A$1:B$65536,2,FALSE)</f>
        <v>Капітальний ремонт житлового фонду (приміщень)</v>
      </c>
      <c r="B93" s="41">
        <v>3131</v>
      </c>
      <c r="C93" s="56">
        <v>0</v>
      </c>
      <c r="D93" s="56">
        <v>0</v>
      </c>
      <c r="E93" s="51">
        <f t="shared" si="1"/>
        <v>0</v>
      </c>
    </row>
    <row r="94" spans="1:5" s="27" customFormat="1" ht="16.5" customHeight="1" x14ac:dyDescent="0.25">
      <c r="A94" s="53" t="str">
        <f>VLOOKUP(B94,[1]ДовКЕКВ!A$1:B$65536,2,FALSE)</f>
        <v>Капітальний ремонт інших об'єктів</v>
      </c>
      <c r="B94" s="41">
        <v>3132</v>
      </c>
      <c r="C94" s="56">
        <v>0</v>
      </c>
      <c r="D94" s="56">
        <v>0</v>
      </c>
      <c r="E94" s="51">
        <f t="shared" si="1"/>
        <v>0</v>
      </c>
    </row>
    <row r="95" spans="1:5" s="27" customFormat="1" ht="16.5" customHeight="1" x14ac:dyDescent="0.25">
      <c r="A95" s="53" t="str">
        <f>VLOOKUP(B95,[1]ДовКЕКВ!A$1:B$65536,2,FALSE)</f>
        <v>Реконструкція та реставрація</v>
      </c>
      <c r="B95" s="41">
        <v>3140</v>
      </c>
      <c r="C95" s="50">
        <f>SUM(C96:C98)</f>
        <v>0</v>
      </c>
      <c r="D95" s="50">
        <f>SUM(D96:D98)</f>
        <v>0</v>
      </c>
      <c r="E95" s="51">
        <f t="shared" si="1"/>
        <v>0</v>
      </c>
    </row>
    <row r="96" spans="1:5" s="59" customFormat="1" ht="16.5" customHeight="1" x14ac:dyDescent="0.2">
      <c r="A96" s="53" t="str">
        <f>VLOOKUP(B96,[1]ДовКЕКВ!A$1:B$65536,2,FALSE)</f>
        <v>Реконструкція житлового фонду (приміщень)</v>
      </c>
      <c r="B96" s="41">
        <v>3141</v>
      </c>
      <c r="C96" s="56">
        <v>0</v>
      </c>
      <c r="D96" s="56">
        <v>0</v>
      </c>
      <c r="E96" s="51">
        <f t="shared" si="1"/>
        <v>0</v>
      </c>
    </row>
    <row r="97" spans="1:7" s="59" customFormat="1" ht="16.5" customHeight="1" x14ac:dyDescent="0.2">
      <c r="A97" s="53" t="str">
        <f>VLOOKUP(B97,[1]ДовКЕКВ!A$1:B$65536,2,FALSE)</f>
        <v>Реконструкція та реставрація інших об'єктів</v>
      </c>
      <c r="B97" s="41">
        <v>3142</v>
      </c>
      <c r="C97" s="56">
        <v>0</v>
      </c>
      <c r="D97" s="56">
        <v>0</v>
      </c>
      <c r="E97" s="51">
        <f t="shared" si="1"/>
        <v>0</v>
      </c>
    </row>
    <row r="98" spans="1:7" s="59" customFormat="1" ht="16.5" customHeight="1" x14ac:dyDescent="0.2">
      <c r="A98" s="53" t="str">
        <f>VLOOKUP(B98,[1]ДовКЕКВ!A$1:B$65536,2,FALSE)</f>
        <v>Реставрація пам'яток культури, історії та архітектури</v>
      </c>
      <c r="B98" s="41">
        <v>3143</v>
      </c>
      <c r="C98" s="56">
        <v>0</v>
      </c>
      <c r="D98" s="56">
        <v>0</v>
      </c>
      <c r="E98" s="51">
        <f t="shared" si="1"/>
        <v>0</v>
      </c>
    </row>
    <row r="99" spans="1:7" s="60" customFormat="1" ht="16.5" customHeight="1" x14ac:dyDescent="0.2">
      <c r="A99" s="53" t="str">
        <f>VLOOKUP(B99,[1]ДовКЕКВ!A$1:B$65536,2,FALSE)</f>
        <v>Створення державних запасів і резервів</v>
      </c>
      <c r="B99" s="41">
        <v>3150</v>
      </c>
      <c r="C99" s="56">
        <v>0</v>
      </c>
      <c r="D99" s="56">
        <v>0</v>
      </c>
      <c r="E99" s="51">
        <f t="shared" si="1"/>
        <v>0</v>
      </c>
    </row>
    <row r="100" spans="1:7" s="58" customFormat="1" ht="16.5" customHeight="1" x14ac:dyDescent="0.25">
      <c r="A100" s="53" t="str">
        <f>VLOOKUP(B100,[1]ДовКЕКВ!A$1:B$65536,2,FALSE)</f>
        <v>Придбання землі та нематеріальних активів</v>
      </c>
      <c r="B100" s="41">
        <v>3160</v>
      </c>
      <c r="C100" s="56">
        <v>0</v>
      </c>
      <c r="D100" s="56">
        <v>0</v>
      </c>
      <c r="E100" s="51">
        <f t="shared" si="1"/>
        <v>0</v>
      </c>
    </row>
    <row r="101" spans="1:7" s="58" customFormat="1" ht="16.5" customHeight="1" x14ac:dyDescent="0.25">
      <c r="A101" s="53" t="str">
        <f>VLOOKUP(B101,[1]ДовКЕКВ!A$1:B$65536,2,FALSE)</f>
        <v>Капітальні трансферти</v>
      </c>
      <c r="B101" s="41">
        <v>3200</v>
      </c>
      <c r="C101" s="50">
        <f>SUM(C102:C105)</f>
        <v>0</v>
      </c>
      <c r="D101" s="50">
        <f>SUM(D102:D105)</f>
        <v>0</v>
      </c>
      <c r="E101" s="51">
        <f t="shared" si="1"/>
        <v>0</v>
      </c>
    </row>
    <row r="102" spans="1:7" s="58" customFormat="1" ht="16.5" customHeight="1" x14ac:dyDescent="0.25">
      <c r="A102" s="53" t="str">
        <f>VLOOKUP(B102,[1]ДовКЕКВ!A$1:B$65536,2,FALSE)</f>
        <v>Капітальні трансферти підприємствам (установам, організаціям)</v>
      </c>
      <c r="B102" s="41">
        <v>3210</v>
      </c>
      <c r="C102" s="56">
        <v>0</v>
      </c>
      <c r="D102" s="56">
        <v>0</v>
      </c>
      <c r="E102" s="51">
        <f t="shared" si="1"/>
        <v>0</v>
      </c>
    </row>
    <row r="103" spans="1:7" s="57" customFormat="1" ht="16.5" customHeight="1" x14ac:dyDescent="0.2">
      <c r="A103" s="53" t="str">
        <f>VLOOKUP(B103,[1]ДовКЕКВ!A$1:B$65536,2,FALSE)</f>
        <v>Капітальні трансферти органам державного управління інших рівнів</v>
      </c>
      <c r="B103" s="41">
        <v>3220</v>
      </c>
      <c r="C103" s="56">
        <v>0</v>
      </c>
      <c r="D103" s="56">
        <v>0</v>
      </c>
      <c r="E103" s="51">
        <f t="shared" si="1"/>
        <v>0</v>
      </c>
    </row>
    <row r="104" spans="1:7" s="57" customFormat="1" ht="16.5" customHeight="1" x14ac:dyDescent="0.2">
      <c r="A104" s="53" t="str">
        <f>VLOOKUP(B104,[1]ДовКЕКВ!A$1:B$65536,2,FALSE)</f>
        <v>Капітальні трансферти урядам іноземних держав та міжнародним організаціям</v>
      </c>
      <c r="B104" s="41">
        <v>3230</v>
      </c>
      <c r="C104" s="56"/>
      <c r="D104" s="56"/>
      <c r="E104" s="51"/>
    </row>
    <row r="105" spans="1:7" s="57" customFormat="1" ht="16.5" customHeight="1" x14ac:dyDescent="0.2">
      <c r="A105" s="53" t="str">
        <f>VLOOKUP(B105,[1]ДовКЕКВ!A$1:B$65536,2,FALSE)</f>
        <v>Капітальні трансферти населенню</v>
      </c>
      <c r="B105" s="41">
        <v>3240</v>
      </c>
      <c r="C105" s="56">
        <v>0</v>
      </c>
      <c r="D105" s="56">
        <v>0</v>
      </c>
      <c r="E105" s="51">
        <f>SUM(C105:D105)</f>
        <v>0</v>
      </c>
    </row>
    <row r="106" spans="1:7" s="59" customFormat="1" ht="16.5" customHeight="1" x14ac:dyDescent="0.2">
      <c r="A106" s="61"/>
      <c r="B106" s="41"/>
      <c r="C106" s="56"/>
      <c r="D106" s="56"/>
      <c r="E106" s="51"/>
    </row>
    <row r="107" spans="1:7" s="59" customFormat="1" ht="16.5" customHeight="1" x14ac:dyDescent="0.2">
      <c r="A107" s="62" t="str">
        <f>VLOOKUP(B107,[1]ДовКреди!A$1:B$65536,2,FALSE)</f>
        <v>Надання внутрішніх кредитів </v>
      </c>
      <c r="B107" s="63">
        <v>4110</v>
      </c>
      <c r="C107" s="50">
        <f>SUM(C108:C110)</f>
        <v>0</v>
      </c>
      <c r="D107" s="50">
        <f>SUM(D108:D110)</f>
        <v>0</v>
      </c>
      <c r="E107" s="51"/>
    </row>
    <row r="108" spans="1:7" s="59" customFormat="1" ht="16.5" customHeight="1" x14ac:dyDescent="0.25">
      <c r="A108" s="64" t="str">
        <f>VLOOKUP(B108,[1]ДовКреди!A$1:B$65536,2,FALSE)</f>
        <v>Надання кредитів органам державного управління інших рівнів </v>
      </c>
      <c r="B108" s="41">
        <v>4111</v>
      </c>
      <c r="C108" s="56">
        <v>0</v>
      </c>
      <c r="D108" s="56">
        <v>0</v>
      </c>
      <c r="E108" s="51">
        <f>SUM(C108:D108)</f>
        <v>0</v>
      </c>
      <c r="G108" s="65"/>
    </row>
    <row r="109" spans="1:7" s="59" customFormat="1" ht="16.5" customHeight="1" x14ac:dyDescent="0.25">
      <c r="A109" s="64" t="str">
        <f>VLOOKUP(B109,[1]ДовКреди!A$1:B$65536,2,FALSE)</f>
        <v>Надання кредитів підприємствам, установам, організаціям </v>
      </c>
      <c r="B109" s="41">
        <v>4112</v>
      </c>
      <c r="C109" s="56">
        <v>0</v>
      </c>
      <c r="D109" s="56">
        <v>0</v>
      </c>
      <c r="E109" s="51">
        <f>SUM(C109:D109)</f>
        <v>0</v>
      </c>
    </row>
    <row r="110" spans="1:7" s="59" customFormat="1" ht="16.5" customHeight="1" x14ac:dyDescent="0.25">
      <c r="A110" s="64" t="str">
        <f>VLOOKUP(B110,[1]ДовКреди!A$1:B$65536,2,FALSE)</f>
        <v>Надання інших внутрішніх кредитів </v>
      </c>
      <c r="B110" s="41">
        <v>4113</v>
      </c>
      <c r="C110" s="56">
        <v>0</v>
      </c>
      <c r="D110" s="56">
        <v>0</v>
      </c>
      <c r="E110" s="51">
        <f>SUM(C110:D110)</f>
        <v>0</v>
      </c>
    </row>
    <row r="111" spans="1:7" s="59" customFormat="1" ht="16.5" customHeight="1" x14ac:dyDescent="0.2">
      <c r="A111" s="62" t="str">
        <f>VLOOKUP(B111,[1]ДовКреди!A$1:B$65536,2,FALSE)</f>
        <v>Надання зовнішніх кредитів </v>
      </c>
      <c r="B111" s="63">
        <v>4210</v>
      </c>
      <c r="C111" s="56">
        <v>0</v>
      </c>
      <c r="D111" s="56">
        <v>0</v>
      </c>
      <c r="E111" s="51">
        <f>SUM(C111:D111)</f>
        <v>0</v>
      </c>
      <c r="G111" s="65"/>
    </row>
    <row r="112" spans="1:7" s="59" customFormat="1" ht="16.5" customHeight="1" x14ac:dyDescent="0.2">
      <c r="A112" s="61" t="str">
        <f>VLOOKUP(B112,[1]ДовКЕКВ!A$1:B$65536,2,FALSE)</f>
        <v>Нерозподілені видатки</v>
      </c>
      <c r="B112" s="41">
        <v>9000</v>
      </c>
      <c r="C112" s="56">
        <v>0</v>
      </c>
      <c r="D112" s="56">
        <v>0</v>
      </c>
      <c r="E112" s="51">
        <f>SUM(C112:D112)</f>
        <v>0</v>
      </c>
    </row>
    <row r="113" spans="1:7" ht="16.5" customHeight="1" x14ac:dyDescent="0.2">
      <c r="A113" s="66"/>
      <c r="B113" s="67"/>
      <c r="C113" s="68"/>
      <c r="D113" s="68"/>
      <c r="E113" s="68"/>
    </row>
    <row r="114" spans="1:7" s="27" customFormat="1" ht="16.5" customHeight="1" x14ac:dyDescent="0.25">
      <c r="A114" s="69" t="s">
        <v>42</v>
      </c>
      <c r="B114" s="18"/>
      <c r="C114" s="70"/>
      <c r="D114" s="92" t="s">
        <v>50</v>
      </c>
      <c r="E114" s="92"/>
      <c r="F114" s="29"/>
    </row>
    <row r="115" spans="1:7" s="75" customFormat="1" ht="16.5" customHeight="1" x14ac:dyDescent="0.25">
      <c r="A115" s="71"/>
      <c r="B115" s="72" t="s">
        <v>3</v>
      </c>
      <c r="C115" s="73"/>
      <c r="D115" s="93" t="s">
        <v>4</v>
      </c>
      <c r="E115" s="93"/>
      <c r="F115" s="74"/>
    </row>
    <row r="116" spans="1:7" s="27" customFormat="1" ht="16.5" customHeight="1" x14ac:dyDescent="0.25">
      <c r="A116" s="76" t="s">
        <v>43</v>
      </c>
      <c r="B116" s="18"/>
      <c r="C116" s="70"/>
      <c r="D116" s="92" t="str">
        <f>[1]Заполнить!B8</f>
        <v>І.Б.Климчук</v>
      </c>
      <c r="E116" s="92"/>
      <c r="F116" s="29"/>
    </row>
    <row r="117" spans="1:7" s="75" customFormat="1" ht="16.5" customHeight="1" x14ac:dyDescent="0.25">
      <c r="A117" s="77"/>
      <c r="B117" s="72" t="s">
        <v>3</v>
      </c>
      <c r="C117" s="73"/>
      <c r="D117" s="93" t="s">
        <v>4</v>
      </c>
      <c r="E117" s="93"/>
      <c r="F117" s="74"/>
    </row>
    <row r="118" spans="1:7" s="27" customFormat="1" ht="16.5" customHeight="1" x14ac:dyDescent="0.25">
      <c r="A118" s="78" t="s">
        <v>48</v>
      </c>
      <c r="B118" s="79"/>
      <c r="C118" s="24"/>
      <c r="D118" s="94"/>
      <c r="E118" s="94"/>
      <c r="F118" s="89"/>
      <c r="G118" s="89"/>
    </row>
    <row r="119" spans="1:7" s="84" customFormat="1" ht="16.5" customHeight="1" x14ac:dyDescent="0.2">
      <c r="A119" s="80" t="s">
        <v>5</v>
      </c>
      <c r="B119" s="81"/>
      <c r="C119" s="82"/>
      <c r="D119" s="82"/>
      <c r="E119" s="83"/>
    </row>
    <row r="120" spans="1:7" s="27" customFormat="1" ht="16.5" customHeight="1" x14ac:dyDescent="0.25">
      <c r="A120" s="85" t="s">
        <v>44</v>
      </c>
      <c r="B120" s="86"/>
      <c r="C120" s="87"/>
      <c r="D120" s="87"/>
      <c r="E120" s="87"/>
    </row>
    <row r="121" spans="1:7" s="27" customFormat="1" ht="16.5" customHeight="1" x14ac:dyDescent="0.25">
      <c r="A121" s="88"/>
      <c r="C121" s="29"/>
      <c r="D121" s="29"/>
      <c r="E121" s="29"/>
    </row>
    <row r="122" spans="1:7" ht="16.5" customHeight="1" x14ac:dyDescent="0.2">
      <c r="A122" s="90" t="s">
        <v>45</v>
      </c>
      <c r="B122" s="90"/>
      <c r="C122" s="90"/>
      <c r="D122" s="90"/>
      <c r="E122" s="90"/>
    </row>
    <row r="123" spans="1:7" ht="16.5" customHeight="1" x14ac:dyDescent="0.2">
      <c r="A123" s="90"/>
      <c r="B123" s="90"/>
      <c r="C123" s="90"/>
      <c r="D123" s="90"/>
      <c r="E123" s="90"/>
    </row>
    <row r="124" spans="1:7" ht="16.5" customHeight="1" x14ac:dyDescent="0.2">
      <c r="A124" s="35"/>
    </row>
  </sheetData>
  <mergeCells count="38">
    <mergeCell ref="A14:E14"/>
    <mergeCell ref="B1:E2"/>
    <mergeCell ref="B4:E5"/>
    <mergeCell ref="G4:J4"/>
    <mergeCell ref="B6:E6"/>
    <mergeCell ref="B7:E7"/>
    <mergeCell ref="B8:E8"/>
    <mergeCell ref="D9:E9"/>
    <mergeCell ref="B10:C10"/>
    <mergeCell ref="D10:E10"/>
    <mergeCell ref="B11:C11"/>
    <mergeCell ref="B12:C12"/>
    <mergeCell ref="A22:E22"/>
    <mergeCell ref="A15:E15"/>
    <mergeCell ref="A16:E16"/>
    <mergeCell ref="F16:J16"/>
    <mergeCell ref="A17:E17"/>
    <mergeCell ref="A18:E18"/>
    <mergeCell ref="F18:J18"/>
    <mergeCell ref="A19:E19"/>
    <mergeCell ref="F19:J19"/>
    <mergeCell ref="A20:E20"/>
    <mergeCell ref="F20:J20"/>
    <mergeCell ref="A21:E21"/>
    <mergeCell ref="A23:E23"/>
    <mergeCell ref="A24:E24"/>
    <mergeCell ref="A27:A28"/>
    <mergeCell ref="B27:B28"/>
    <mergeCell ref="C27:D27"/>
    <mergeCell ref="E27:E28"/>
    <mergeCell ref="F118:G118"/>
    <mergeCell ref="A122:E123"/>
    <mergeCell ref="A48:A49"/>
    <mergeCell ref="D114:E114"/>
    <mergeCell ref="D115:E115"/>
    <mergeCell ref="D116:E116"/>
    <mergeCell ref="D117:E117"/>
    <mergeCell ref="D118:E118"/>
  </mergeCells>
  <pageMargins left="0.7" right="0.7" top="0.75" bottom="0.75" header="0.3" footer="0.3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2018-01-16T10:04:24Z</dcterms:modified>
</cp:coreProperties>
</file>