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90"/>
  </bookViews>
  <sheets>
    <sheet name="Аркуш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/>
  <c r="K24"/>
  <c r="K23"/>
  <c r="K21"/>
  <c r="K20"/>
  <c r="K18"/>
  <c r="K17"/>
  <c r="K16"/>
  <c r="K15"/>
  <c r="K14"/>
  <c r="K13"/>
  <c r="K12"/>
  <c r="K11"/>
  <c r="K10"/>
  <c r="K9"/>
  <c r="K8"/>
  <c r="G19"/>
  <c r="F19"/>
  <c r="E19"/>
  <c r="D19"/>
  <c r="C19"/>
  <c r="J19"/>
  <c r="G7"/>
  <c r="G26" s="1"/>
  <c r="F7"/>
  <c r="E7"/>
  <c r="D7"/>
  <c r="C7"/>
  <c r="J7"/>
  <c r="J22"/>
  <c r="F22"/>
  <c r="E22"/>
  <c r="E26" s="1"/>
  <c r="D22"/>
  <c r="H22"/>
  <c r="H19"/>
  <c r="I25"/>
  <c r="I24"/>
  <c r="I23"/>
  <c r="I21"/>
  <c r="I20"/>
  <c r="I18"/>
  <c r="I17"/>
  <c r="I16"/>
  <c r="I15"/>
  <c r="I14"/>
  <c r="I13"/>
  <c r="I12"/>
  <c r="I11"/>
  <c r="I10"/>
  <c r="I9"/>
  <c r="I8"/>
  <c r="H7"/>
  <c r="C26" l="1"/>
  <c r="I19"/>
  <c r="J26"/>
  <c r="D26"/>
  <c r="I7"/>
  <c r="F26"/>
  <c r="H26"/>
  <c r="K19"/>
  <c r="K22"/>
  <c r="I22"/>
  <c r="K7"/>
  <c r="K26" l="1"/>
  <c r="I26"/>
</calcChain>
</file>

<file path=xl/sharedStrings.xml><?xml version="1.0" encoding="utf-8"?>
<sst xmlns="http://schemas.openxmlformats.org/spreadsheetml/2006/main" count="59" uniqueCount="48">
  <si>
    <t>Боратинська сільська рада</t>
  </si>
  <si>
    <t>Загальний фонд</t>
  </si>
  <si>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</si>
  <si>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</si>
  <si>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</si>
  <si>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</si>
  <si>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</si>
  <si>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</si>
  <si>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110864</t>
  </si>
  <si>
    <t>КЗЗСО "Ратнівський ліцей"</t>
  </si>
  <si>
    <t>Надання загальної середньої освіти закладами загальної середньої освіти</t>
  </si>
  <si>
    <t>0111021</t>
  </si>
  <si>
    <t>2111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</si>
  <si>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</si>
  <si>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</si>
  <si>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</si>
  <si>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</si>
  <si>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</si>
  <si>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2220</t>
  </si>
  <si>
    <t>Медикаменти та перев`язувальні матеріали</t>
  </si>
  <si>
    <t>2230</t>
  </si>
  <si>
    <t>Продукти харчування</t>
  </si>
  <si>
    <t>2240</t>
  </si>
  <si>
    <t>Оплата послуг (крім комунальних)</t>
  </si>
  <si>
    <t>2250</t>
  </si>
  <si>
    <t>Видатки на відрядження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</si>
  <si>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</si>
  <si>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</si>
  <si>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</si>
  <si>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</si>
  <si>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</si>
  <si>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</si>
  <si>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</si>
  <si>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</si>
  <si>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0111031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</si>
  <si>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</si>
  <si>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0111200</t>
  </si>
  <si>
    <t xml:space="preserve"> </t>
  </si>
  <si>
    <t xml:space="preserve">Всього </t>
  </si>
  <si>
    <t>Залишки призначень відповідно до профінансованих видатків</t>
  </si>
  <si>
    <t>в т.ч. План на вказаний періодспівфін.НУШ</t>
  </si>
  <si>
    <t>залишок призначень (відносно підписаних договорів)</t>
  </si>
  <si>
    <t>Аналіз фінансування установ на 16.07.2021</t>
  </si>
  <si>
    <t>підписані договори по МБ співфін. НУШ станом на 16.07.21</t>
  </si>
  <si>
    <t>підписані договори  станом на 16.07.21</t>
  </si>
  <si>
    <t>залишок по договору на проїзд (Новак-6258,02грн., Яницька-3985,20грн.)</t>
  </si>
  <si>
    <t>КЕКВ 2240</t>
  </si>
  <si>
    <t xml:space="preserve">пож.сигн., дератизація до кінця року, обр.горища; </t>
  </si>
</sst>
</file>

<file path=xl/styles.xml><?xml version="1.0" encoding="utf-8"?>
<styleSheet xmlns="http://schemas.openxmlformats.org/spreadsheetml/2006/main">
  <numFmts count="1">
    <numFmt numFmtId="164" formatCode="#0.00"/>
  </numFmts>
  <fonts count="8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b/>
      <sz val="14"/>
      <color rgb="FFC00000"/>
      <name val="Calibri"/>
      <family val="2"/>
      <charset val="204"/>
      <scheme val="minor"/>
    </font>
    <font>
      <sz val="14"/>
      <color rgb="FFC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164" fontId="2" fillId="2" borderId="2" xfId="0" applyNumberFormat="1" applyFont="1" applyFill="1" applyBorder="1" applyAlignment="1">
      <alignment vertical="center" wrapText="1"/>
    </xf>
    <xf numFmtId="0" fontId="3" fillId="0" borderId="1" xfId="0" quotePrefix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64" fontId="3" fillId="0" borderId="2" xfId="0" applyNumberFormat="1" applyFont="1" applyBorder="1" applyAlignment="1">
      <alignment vertical="center" wrapText="1"/>
    </xf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vertical="center" wrapText="1"/>
    </xf>
    <xf numFmtId="164" fontId="6" fillId="0" borderId="2" xfId="0" applyNumberFormat="1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abSelected="1" topLeftCell="B4" zoomScale="70" zoomScaleNormal="70" workbookViewId="0">
      <selection activeCell="G10" sqref="G10"/>
    </sheetView>
  </sheetViews>
  <sheetFormatPr defaultRowHeight="12.75"/>
  <cols>
    <col min="1" max="1" width="10.7109375" customWidth="1"/>
    <col min="2" max="2" width="43.140625" customWidth="1"/>
    <col min="3" max="3" width="17.42578125" customWidth="1"/>
    <col min="4" max="4" width="17.42578125" style="11" customWidth="1"/>
    <col min="5" max="5" width="16.7109375" customWidth="1"/>
    <col min="6" max="6" width="15.7109375" customWidth="1"/>
    <col min="7" max="7" width="12" customWidth="1"/>
    <col min="8" max="8" width="16.7109375" customWidth="1"/>
    <col min="9" max="9" width="15.7109375" style="11" customWidth="1"/>
    <col min="10" max="10" width="16.5703125" customWidth="1"/>
    <col min="11" max="11" width="15.7109375" customWidth="1"/>
    <col min="12" max="12" width="13.5703125" customWidth="1"/>
  </cols>
  <sheetData>
    <row r="1" spans="1:13">
      <c r="A1" t="s">
        <v>0</v>
      </c>
    </row>
    <row r="2" spans="1:13" ht="18.75">
      <c r="A2" s="17" t="s">
        <v>42</v>
      </c>
      <c r="B2" s="18"/>
      <c r="C2" s="18"/>
      <c r="D2" s="18"/>
      <c r="E2" s="18"/>
      <c r="F2" s="18"/>
      <c r="G2" s="18"/>
      <c r="H2" s="18"/>
      <c r="I2" s="18"/>
      <c r="J2" s="18"/>
    </row>
    <row r="3" spans="1:13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5" spans="1:13" s="1" customFormat="1" ht="168.75">
      <c r="A5" s="3" t="s">
        <v>2</v>
      </c>
      <c r="B5" s="4" t="s">
        <v>3</v>
      </c>
      <c r="C5" s="4" t="s">
        <v>4</v>
      </c>
      <c r="D5" s="12" t="s">
        <v>5</v>
      </c>
      <c r="E5" s="4" t="s">
        <v>6</v>
      </c>
      <c r="F5" s="4" t="s">
        <v>40</v>
      </c>
      <c r="G5" s="4" t="s">
        <v>43</v>
      </c>
      <c r="H5" s="4" t="s">
        <v>44</v>
      </c>
      <c r="I5" s="12" t="s">
        <v>41</v>
      </c>
      <c r="J5" s="4" t="s">
        <v>7</v>
      </c>
      <c r="K5" s="4" t="s">
        <v>39</v>
      </c>
    </row>
    <row r="6" spans="1:13" ht="18.75">
      <c r="A6" s="5" t="s">
        <v>8</v>
      </c>
      <c r="B6" s="6" t="s">
        <v>9</v>
      </c>
      <c r="C6" s="7"/>
      <c r="D6" s="13"/>
      <c r="E6" s="7"/>
      <c r="F6" s="7"/>
      <c r="G6" s="7"/>
      <c r="H6" s="7"/>
      <c r="I6" s="13"/>
      <c r="J6" s="7"/>
      <c r="K6" s="7"/>
    </row>
    <row r="7" spans="1:13" ht="56.25">
      <c r="A7" s="5" t="s">
        <v>11</v>
      </c>
      <c r="B7" s="6" t="s">
        <v>10</v>
      </c>
      <c r="C7" s="7">
        <f t="shared" ref="C7" si="0">SUM(C8:C18)</f>
        <v>1861668</v>
      </c>
      <c r="D7" s="13">
        <f t="shared" ref="D7" si="1">SUM(D8:D18)</f>
        <v>2225169</v>
      </c>
      <c r="E7" s="7">
        <f t="shared" ref="E7" si="2">SUM(E8:E18)</f>
        <v>1456998</v>
      </c>
      <c r="F7" s="7">
        <f t="shared" ref="F7" si="3">SUM(F8:F18)</f>
        <v>25000</v>
      </c>
      <c r="G7" s="7">
        <f t="shared" ref="G7" si="4">SUM(G8:G18)</f>
        <v>7832</v>
      </c>
      <c r="H7" s="7">
        <f t="shared" ref="H7" si="5">SUM(H8:H18)</f>
        <v>1844886.01</v>
      </c>
      <c r="I7" s="13">
        <f t="shared" ref="I7" si="6">SUM(I8:I18)</f>
        <v>355282.99</v>
      </c>
      <c r="J7" s="7">
        <f t="shared" ref="J7" si="7">SUM(J8:J18)</f>
        <v>1005609.8400000001</v>
      </c>
      <c r="K7" s="7">
        <f t="shared" ref="K7" si="8">SUM(K8:K18)</f>
        <v>1219559.1599999999</v>
      </c>
    </row>
    <row r="8" spans="1:13" ht="18.75">
      <c r="A8" s="8" t="s">
        <v>12</v>
      </c>
      <c r="B8" s="9" t="s">
        <v>13</v>
      </c>
      <c r="C8" s="10">
        <v>1117601</v>
      </c>
      <c r="D8" s="14">
        <v>1223539</v>
      </c>
      <c r="E8" s="10">
        <v>711100</v>
      </c>
      <c r="F8" s="10"/>
      <c r="G8" s="10"/>
      <c r="H8" s="10">
        <v>1117601</v>
      </c>
      <c r="I8" s="14">
        <f>SUM(D8,-F8,-H8)</f>
        <v>105938</v>
      </c>
      <c r="J8" s="10">
        <v>567506.03</v>
      </c>
      <c r="K8" s="10">
        <f>SUM(D8,-J8)</f>
        <v>656032.97</v>
      </c>
    </row>
    <row r="9" spans="1:13" ht="18.75">
      <c r="A9" s="8" t="s">
        <v>14</v>
      </c>
      <c r="B9" s="9" t="s">
        <v>15</v>
      </c>
      <c r="C9" s="10">
        <v>245872</v>
      </c>
      <c r="D9" s="14">
        <v>269179</v>
      </c>
      <c r="E9" s="10">
        <v>156442</v>
      </c>
      <c r="F9" s="10"/>
      <c r="G9" s="10"/>
      <c r="H9" s="10">
        <v>245872</v>
      </c>
      <c r="I9" s="14">
        <f t="shared" ref="I9:I18" si="9">SUM(D9,-F9,-H9)</f>
        <v>23307</v>
      </c>
      <c r="J9" s="10">
        <v>125685.79</v>
      </c>
      <c r="K9" s="10">
        <f t="shared" ref="K9:K18" si="10">SUM(D9,-J9)</f>
        <v>143493.21000000002</v>
      </c>
    </row>
    <row r="10" spans="1:13" ht="37.5">
      <c r="A10" s="8" t="s">
        <v>16</v>
      </c>
      <c r="B10" s="9" t="s">
        <v>17</v>
      </c>
      <c r="C10" s="10">
        <v>13000</v>
      </c>
      <c r="D10" s="14">
        <v>105000</v>
      </c>
      <c r="E10" s="10">
        <v>105000</v>
      </c>
      <c r="F10" s="10">
        <v>25000</v>
      </c>
      <c r="G10" s="10">
        <v>7832</v>
      </c>
      <c r="H10" s="10">
        <v>72521.52</v>
      </c>
      <c r="I10" s="14">
        <f t="shared" si="9"/>
        <v>7478.4799999999959</v>
      </c>
      <c r="J10" s="10">
        <v>80353.52</v>
      </c>
      <c r="K10" s="10">
        <f t="shared" si="10"/>
        <v>24646.479999999996</v>
      </c>
    </row>
    <row r="11" spans="1:13" ht="37.5">
      <c r="A11" s="8" t="s">
        <v>18</v>
      </c>
      <c r="B11" s="9" t="s">
        <v>19</v>
      </c>
      <c r="C11" s="10">
        <v>3000</v>
      </c>
      <c r="D11" s="14">
        <v>3000</v>
      </c>
      <c r="E11" s="10">
        <v>3000</v>
      </c>
      <c r="F11" s="10"/>
      <c r="G11" s="10"/>
      <c r="H11" s="10">
        <v>0</v>
      </c>
      <c r="I11" s="14">
        <f t="shared" si="9"/>
        <v>3000</v>
      </c>
      <c r="J11" s="10">
        <v>0</v>
      </c>
      <c r="K11" s="10">
        <f t="shared" si="10"/>
        <v>3000</v>
      </c>
    </row>
    <row r="12" spans="1:13" ht="18.75">
      <c r="A12" s="8" t="s">
        <v>20</v>
      </c>
      <c r="B12" s="9" t="s">
        <v>21</v>
      </c>
      <c r="C12" s="10">
        <v>122195</v>
      </c>
      <c r="D12" s="14">
        <v>122195</v>
      </c>
      <c r="E12" s="10">
        <v>80000</v>
      </c>
      <c r="F12" s="10"/>
      <c r="G12" s="10"/>
      <c r="H12" s="10">
        <v>49600</v>
      </c>
      <c r="I12" s="14">
        <f t="shared" si="9"/>
        <v>72595</v>
      </c>
      <c r="J12" s="10">
        <v>25510</v>
      </c>
      <c r="K12" s="10">
        <f t="shared" si="10"/>
        <v>96685</v>
      </c>
    </row>
    <row r="13" spans="1:13" ht="18.75">
      <c r="A13" s="8" t="s">
        <v>22</v>
      </c>
      <c r="B13" s="9" t="s">
        <v>23</v>
      </c>
      <c r="C13" s="10">
        <v>39400</v>
      </c>
      <c r="D13" s="14">
        <v>119428</v>
      </c>
      <c r="E13" s="10">
        <v>119428</v>
      </c>
      <c r="F13" s="10"/>
      <c r="G13" s="10"/>
      <c r="H13" s="10">
        <v>105308.17</v>
      </c>
      <c r="I13" s="14">
        <f t="shared" si="9"/>
        <v>14119.830000000002</v>
      </c>
      <c r="J13" s="10">
        <v>85457.71</v>
      </c>
      <c r="K13" s="10">
        <f t="shared" si="10"/>
        <v>33970.289999999994</v>
      </c>
      <c r="L13" s="19" t="s">
        <v>46</v>
      </c>
      <c r="M13" s="16" t="s">
        <v>47</v>
      </c>
    </row>
    <row r="14" spans="1:13" ht="18.75">
      <c r="A14" s="8" t="s">
        <v>24</v>
      </c>
      <c r="B14" s="9" t="s">
        <v>25</v>
      </c>
      <c r="C14" s="10">
        <v>8160</v>
      </c>
      <c r="D14" s="14">
        <v>16160</v>
      </c>
      <c r="E14" s="10">
        <v>16160</v>
      </c>
      <c r="F14" s="10"/>
      <c r="G14" s="10"/>
      <c r="H14" s="10">
        <v>3270</v>
      </c>
      <c r="I14" s="14">
        <f t="shared" si="9"/>
        <v>12890</v>
      </c>
      <c r="J14" s="10">
        <v>3270</v>
      </c>
      <c r="K14" s="10">
        <f t="shared" si="10"/>
        <v>12890</v>
      </c>
      <c r="L14" s="19"/>
      <c r="M14" s="16" t="s">
        <v>45</v>
      </c>
    </row>
    <row r="15" spans="1:13" ht="37.5">
      <c r="A15" s="8" t="s">
        <v>26</v>
      </c>
      <c r="B15" s="9" t="s">
        <v>27</v>
      </c>
      <c r="C15" s="10">
        <v>7740</v>
      </c>
      <c r="D15" s="14">
        <v>7740</v>
      </c>
      <c r="E15" s="10">
        <v>5140</v>
      </c>
      <c r="F15" s="10"/>
      <c r="G15" s="10"/>
      <c r="H15" s="10">
        <v>7737.66</v>
      </c>
      <c r="I15" s="14">
        <f t="shared" si="9"/>
        <v>2.3400000000001455</v>
      </c>
      <c r="J15" s="10">
        <v>3772.63</v>
      </c>
      <c r="K15" s="10">
        <f t="shared" si="10"/>
        <v>3967.37</v>
      </c>
    </row>
    <row r="16" spans="1:13" ht="18.75">
      <c r="A16" s="8" t="s">
        <v>28</v>
      </c>
      <c r="B16" s="9" t="s">
        <v>29</v>
      </c>
      <c r="C16" s="10">
        <v>61200</v>
      </c>
      <c r="D16" s="14">
        <v>115428</v>
      </c>
      <c r="E16" s="10">
        <v>97228</v>
      </c>
      <c r="F16" s="10"/>
      <c r="G16" s="10"/>
      <c r="H16" s="10">
        <v>65360</v>
      </c>
      <c r="I16" s="14">
        <f t="shared" si="9"/>
        <v>50068</v>
      </c>
      <c r="J16" s="10">
        <v>50576.92</v>
      </c>
      <c r="K16" s="10">
        <f t="shared" si="10"/>
        <v>64851.08</v>
      </c>
    </row>
    <row r="17" spans="1:11" ht="18.75">
      <c r="A17" s="8" t="s">
        <v>30</v>
      </c>
      <c r="B17" s="9" t="s">
        <v>31</v>
      </c>
      <c r="C17" s="10">
        <v>1000</v>
      </c>
      <c r="D17" s="14">
        <v>1000</v>
      </c>
      <c r="E17" s="10">
        <v>1000</v>
      </c>
      <c r="F17" s="10"/>
      <c r="G17" s="10"/>
      <c r="H17" s="10">
        <v>591.58000000000004</v>
      </c>
      <c r="I17" s="14">
        <f t="shared" si="9"/>
        <v>408.41999999999996</v>
      </c>
      <c r="J17" s="10">
        <v>246.48</v>
      </c>
      <c r="K17" s="10">
        <f t="shared" si="10"/>
        <v>753.52</v>
      </c>
    </row>
    <row r="18" spans="1:11" ht="37.5">
      <c r="A18" s="8" t="s">
        <v>32</v>
      </c>
      <c r="B18" s="9" t="s">
        <v>33</v>
      </c>
      <c r="C18" s="10">
        <v>242500</v>
      </c>
      <c r="D18" s="14">
        <v>242500</v>
      </c>
      <c r="E18" s="10">
        <v>162500</v>
      </c>
      <c r="F18" s="10"/>
      <c r="G18" s="10"/>
      <c r="H18" s="10">
        <v>177024.08</v>
      </c>
      <c r="I18" s="14">
        <f t="shared" si="9"/>
        <v>65475.920000000013</v>
      </c>
      <c r="J18" s="10">
        <v>63230.76</v>
      </c>
      <c r="K18" s="10">
        <f t="shared" si="10"/>
        <v>179269.24</v>
      </c>
    </row>
    <row r="19" spans="1:11" ht="56.25">
      <c r="A19" s="5" t="s">
        <v>34</v>
      </c>
      <c r="B19" s="6" t="s">
        <v>10</v>
      </c>
      <c r="C19" s="7">
        <f t="shared" ref="C19:G19" si="11">SUM(C20:C21)</f>
        <v>4775531</v>
      </c>
      <c r="D19" s="13">
        <f t="shared" si="11"/>
        <v>4775531</v>
      </c>
      <c r="E19" s="7">
        <f t="shared" si="11"/>
        <v>2928155</v>
      </c>
      <c r="F19" s="7">
        <f t="shared" si="11"/>
        <v>0</v>
      </c>
      <c r="G19" s="7">
        <f t="shared" si="11"/>
        <v>0</v>
      </c>
      <c r="H19" s="7">
        <f>SUM(H20:H21)</f>
        <v>4775531</v>
      </c>
      <c r="I19" s="13">
        <f t="shared" ref="I19:K19" si="12">SUM(I20:I21)</f>
        <v>0</v>
      </c>
      <c r="J19" s="7">
        <f t="shared" si="12"/>
        <v>2617490.0499999998</v>
      </c>
      <c r="K19" s="7">
        <f t="shared" si="12"/>
        <v>2158040.9500000002</v>
      </c>
    </row>
    <row r="20" spans="1:11" ht="18.75">
      <c r="A20" s="8" t="s">
        <v>12</v>
      </c>
      <c r="B20" s="9" t="s">
        <v>13</v>
      </c>
      <c r="C20" s="10">
        <v>3914370</v>
      </c>
      <c r="D20" s="14">
        <v>3914370</v>
      </c>
      <c r="E20" s="10">
        <v>2400129</v>
      </c>
      <c r="F20" s="10"/>
      <c r="G20" s="10"/>
      <c r="H20" s="10">
        <v>3914370</v>
      </c>
      <c r="I20" s="14">
        <f t="shared" ref="I20:I21" si="13">SUM(D20,-F20,-H20)</f>
        <v>0</v>
      </c>
      <c r="J20" s="10">
        <v>2139969.11</v>
      </c>
      <c r="K20" s="10">
        <f t="shared" ref="K20:K21" si="14">SUM(D20,-J20)</f>
        <v>1774400.8900000001</v>
      </c>
    </row>
    <row r="21" spans="1:11" ht="18.75">
      <c r="A21" s="8" t="s">
        <v>14</v>
      </c>
      <c r="B21" s="9" t="s">
        <v>15</v>
      </c>
      <c r="C21" s="10">
        <v>861161</v>
      </c>
      <c r="D21" s="14">
        <v>861161</v>
      </c>
      <c r="E21" s="10">
        <v>528026</v>
      </c>
      <c r="F21" s="10"/>
      <c r="G21" s="10"/>
      <c r="H21" s="10">
        <v>861161</v>
      </c>
      <c r="I21" s="14">
        <f t="shared" si="13"/>
        <v>0</v>
      </c>
      <c r="J21" s="10">
        <v>477520.94</v>
      </c>
      <c r="K21" s="10">
        <f t="shared" si="14"/>
        <v>383640.06</v>
      </c>
    </row>
    <row r="22" spans="1:11" ht="93.75">
      <c r="A22" s="5" t="s">
        <v>36</v>
      </c>
      <c r="B22" s="6" t="s">
        <v>35</v>
      </c>
      <c r="C22" s="7">
        <v>0</v>
      </c>
      <c r="D22" s="13">
        <f t="shared" ref="D22:F22" si="15">SUM(D23:D25)</f>
        <v>20460</v>
      </c>
      <c r="E22" s="7">
        <f t="shared" si="15"/>
        <v>17839</v>
      </c>
      <c r="F22" s="7">
        <f t="shared" si="15"/>
        <v>0</v>
      </c>
      <c r="G22" s="7"/>
      <c r="H22" s="7">
        <f>SUM(H23:H25)</f>
        <v>16980</v>
      </c>
      <c r="I22" s="13">
        <f t="shared" ref="I22:K22" si="16">SUM(I23:I25)</f>
        <v>3480</v>
      </c>
      <c r="J22" s="7">
        <f t="shared" si="16"/>
        <v>16903.240000000002</v>
      </c>
      <c r="K22" s="7">
        <f t="shared" si="16"/>
        <v>3556.7599999999993</v>
      </c>
    </row>
    <row r="23" spans="1:11" ht="18.75">
      <c r="A23" s="8" t="s">
        <v>12</v>
      </c>
      <c r="B23" s="9" t="s">
        <v>13</v>
      </c>
      <c r="C23" s="10">
        <v>0</v>
      </c>
      <c r="D23" s="14">
        <v>10303</v>
      </c>
      <c r="E23" s="10">
        <v>10303</v>
      </c>
      <c r="F23" s="10"/>
      <c r="G23" s="10"/>
      <c r="H23" s="10">
        <v>10303</v>
      </c>
      <c r="I23" s="14">
        <f t="shared" ref="I23:I25" si="17">SUM(D23,-F23,-H23)</f>
        <v>0</v>
      </c>
      <c r="J23" s="10">
        <v>10240.36</v>
      </c>
      <c r="K23" s="10">
        <f t="shared" ref="K23:K25" si="18">SUM(D23,-J23)</f>
        <v>62.639999999999418</v>
      </c>
    </row>
    <row r="24" spans="1:11" ht="18.75">
      <c r="A24" s="8" t="s">
        <v>14</v>
      </c>
      <c r="B24" s="9" t="s">
        <v>15</v>
      </c>
      <c r="C24" s="10">
        <v>0</v>
      </c>
      <c r="D24" s="14">
        <v>2267</v>
      </c>
      <c r="E24" s="10">
        <v>2267</v>
      </c>
      <c r="F24" s="10"/>
      <c r="G24" s="10"/>
      <c r="H24" s="10">
        <v>2267</v>
      </c>
      <c r="I24" s="14">
        <f t="shared" si="17"/>
        <v>0</v>
      </c>
      <c r="J24" s="10">
        <v>2252.88</v>
      </c>
      <c r="K24" s="10">
        <f t="shared" si="18"/>
        <v>14.119999999999891</v>
      </c>
    </row>
    <row r="25" spans="1:11" ht="37.5">
      <c r="A25" s="8" t="s">
        <v>16</v>
      </c>
      <c r="B25" s="9" t="s">
        <v>17</v>
      </c>
      <c r="C25" s="10">
        <v>0</v>
      </c>
      <c r="D25" s="14">
        <v>7890</v>
      </c>
      <c r="E25" s="10">
        <v>5269</v>
      </c>
      <c r="F25" s="10"/>
      <c r="G25" s="10"/>
      <c r="H25" s="10">
        <v>4410</v>
      </c>
      <c r="I25" s="14">
        <f t="shared" si="17"/>
        <v>3480</v>
      </c>
      <c r="J25" s="10">
        <v>4410</v>
      </c>
      <c r="K25" s="10">
        <f t="shared" si="18"/>
        <v>3480</v>
      </c>
    </row>
    <row r="26" spans="1:11" ht="18.75">
      <c r="A26" s="5" t="s">
        <v>37</v>
      </c>
      <c r="B26" s="6" t="s">
        <v>38</v>
      </c>
      <c r="C26" s="7">
        <f t="shared" ref="C26:G26" si="19">SUM(C22,C19,C7)</f>
        <v>6637199</v>
      </c>
      <c r="D26" s="13">
        <f t="shared" si="19"/>
        <v>7021160</v>
      </c>
      <c r="E26" s="7">
        <f t="shared" si="19"/>
        <v>4402992</v>
      </c>
      <c r="F26" s="7">
        <f t="shared" si="19"/>
        <v>25000</v>
      </c>
      <c r="G26" s="7">
        <f t="shared" si="19"/>
        <v>7832</v>
      </c>
      <c r="H26" s="7">
        <f>SUM(H22,H19,H7)</f>
        <v>6637397.0099999998</v>
      </c>
      <c r="I26" s="13">
        <f t="shared" ref="I26:K26" si="20">SUM(I22,I19,I7)</f>
        <v>358762.99</v>
      </c>
      <c r="J26" s="7">
        <f t="shared" si="20"/>
        <v>3640003.13</v>
      </c>
      <c r="K26" s="7">
        <f t="shared" si="20"/>
        <v>3381156.87</v>
      </c>
    </row>
    <row r="27" spans="1:11">
      <c r="A27" s="2"/>
      <c r="B27" s="2"/>
      <c r="C27" s="2"/>
      <c r="D27" s="15"/>
      <c r="E27" s="2"/>
      <c r="F27" s="2"/>
      <c r="G27" s="2"/>
      <c r="H27" s="2"/>
      <c r="I27" s="15"/>
      <c r="J27" s="2"/>
      <c r="K27" s="2"/>
    </row>
  </sheetData>
  <mergeCells count="3">
    <mergeCell ref="A2:J2"/>
    <mergeCell ref="A3:J3"/>
    <mergeCell ref="L13:L14"/>
  </mergeCells>
  <pageMargins left="0.32" right="0.33" top="0.39370078740157499" bottom="0.39370078740157499" header="0" footer="0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ADMIN</cp:lastModifiedBy>
  <cp:lastPrinted>2021-07-22T09:30:33Z</cp:lastPrinted>
  <dcterms:created xsi:type="dcterms:W3CDTF">2021-07-14T09:39:31Z</dcterms:created>
  <dcterms:modified xsi:type="dcterms:W3CDTF">2021-08-02T11:59:27Z</dcterms:modified>
</cp:coreProperties>
</file>