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103" i="1"/>
  <c r="A103"/>
  <c r="A101"/>
  <c r="J87"/>
  <c r="J85"/>
  <c r="I84"/>
  <c r="H84"/>
  <c r="G84"/>
  <c r="F84"/>
  <c r="J84" s="1"/>
  <c r="E84"/>
  <c r="D84"/>
  <c r="J83"/>
  <c r="J82"/>
  <c r="J81"/>
  <c r="I80"/>
  <c r="I79" s="1"/>
  <c r="H80"/>
  <c r="G80"/>
  <c r="G79" s="1"/>
  <c r="F80"/>
  <c r="J80" s="1"/>
  <c r="E80"/>
  <c r="E79" s="1"/>
  <c r="D80"/>
  <c r="H79"/>
  <c r="F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H60" s="1"/>
  <c r="H59" s="1"/>
  <c r="H23" s="1"/>
  <c r="G65"/>
  <c r="F65"/>
  <c r="F60" s="1"/>
  <c r="E65"/>
  <c r="D65"/>
  <c r="D60" s="1"/>
  <c r="D59" s="1"/>
  <c r="J64"/>
  <c r="J63"/>
  <c r="I62"/>
  <c r="H62"/>
  <c r="G62"/>
  <c r="F62"/>
  <c r="J62" s="1"/>
  <c r="E62"/>
  <c r="D62"/>
  <c r="J61"/>
  <c r="I60"/>
  <c r="I59" s="1"/>
  <c r="G60"/>
  <c r="G59" s="1"/>
  <c r="E60"/>
  <c r="E59" s="1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D24" s="1"/>
  <c r="D23" s="1"/>
  <c r="J49"/>
  <c r="J48"/>
  <c r="I47"/>
  <c r="H47"/>
  <c r="G47"/>
  <c r="G24" s="1"/>
  <c r="G23" s="1"/>
  <c r="F47"/>
  <c r="J47" s="1"/>
  <c r="E47"/>
  <c r="D47"/>
  <c r="J46"/>
  <c r="J45"/>
  <c r="I44"/>
  <c r="H44"/>
  <c r="G44"/>
  <c r="F44"/>
  <c r="J44" s="1"/>
  <c r="D44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H30"/>
  <c r="G30"/>
  <c r="F30"/>
  <c r="J30" s="1"/>
  <c r="D30"/>
  <c r="J29"/>
  <c r="J28"/>
  <c r="J27"/>
  <c r="I26"/>
  <c r="I25" s="1"/>
  <c r="I24" s="1"/>
  <c r="I23" s="1"/>
  <c r="G26"/>
  <c r="F26"/>
  <c r="J26" s="1"/>
  <c r="D26"/>
  <c r="H25"/>
  <c r="G25"/>
  <c r="F25"/>
  <c r="J25" s="1"/>
  <c r="D25"/>
  <c r="H24"/>
  <c r="F24"/>
  <c r="J24" s="1"/>
  <c r="E23"/>
  <c r="E14"/>
  <c r="D14"/>
  <c r="E13"/>
  <c r="E12"/>
  <c r="D12"/>
  <c r="J11"/>
  <c r="B11"/>
  <c r="J10"/>
  <c r="B10"/>
  <c r="J9"/>
  <c r="B9"/>
  <c r="H5"/>
  <c r="G5"/>
  <c r="A5"/>
  <c r="J60" l="1"/>
  <c r="F59"/>
  <c r="J79"/>
  <c r="J65"/>
  <c r="J59" l="1"/>
  <c r="F23"/>
  <c r="J23" s="1"/>
</calcChain>
</file>

<file path=xl/sharedStrings.xml><?xml version="1.0" encoding="utf-8"?>
<sst xmlns="http://schemas.openxmlformats.org/spreadsheetml/2006/main" count="116" uniqueCount="109">
  <si>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</si>
  <si>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</si>
  <si>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ІІІ квартал 2020р.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</si>
  <si>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</si>
  <si>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</si>
  <si>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</si>
  <si>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</si>
  <si>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</si>
  <si>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</si>
  <si>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</si>
  <si>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</si>
  <si>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</si>
  <si>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</si>
  <si>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</si>
  <si>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</si>
  <si>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 Опорний заклад « Пустомитівська загальноосвітня школа №1 І-ІІІ ступенів Пустомитівського району Львівської області»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</si>
  <si>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</si>
  <si>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</si>
  <si>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</si>
  <si>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</si>
  <si>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</si>
  <si>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</si>
  <si>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</si>
  <si>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</si>
  <si>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</si>
  <si>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</si>
  <si>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</si>
  <si>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</si>
  <si>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</si>
  <si>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</si>
  <si>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</si>
  <si>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</si>
  <si>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</si>
  <si>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</si>
  <si>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</si>
  <si>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</si>
  <si>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</si>
  <si>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</si>
  <si>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</si>
  <si>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</si>
  <si>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</si>
  <si>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</si>
  <si>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</si>
  <si>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</si>
  <si>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</si>
  <si>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</si>
  <si>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</si>
  <si>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</si>
  <si>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</si>
  <si>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</si>
  <si>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</si>
  <si>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</si>
  <si>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</si>
  <si>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</si>
  <si>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</si>
  <si>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</si>
  <si>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</si>
  <si>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</si>
  <si>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</si>
  <si>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</si>
  <si>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</si>
  <si>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</si>
  <si>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</si>
  <si>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</si>
  <si>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</si>
  <si>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</si>
  <si>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</si>
  <si>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</si>
  <si>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</si>
  <si>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</si>
  <si>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</si>
  <si>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</si>
  <si>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</si>
  <si>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</si>
  <si>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</si>
  <si>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</si>
  <si>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</si>
  <si>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</si>
  <si>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</si>
  <si>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</si>
  <si>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</si>
  <si>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</si>
  <si>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</si>
  <si>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</si>
  <si>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</si>
  <si>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</si>
  <si>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</si>
  <si>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</si>
  <si>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</si>
  <si>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</si>
  <si>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</si>
  <si>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</si>
  <si>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</si>
  <si>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</si>
  <si>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</si>
  <si>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</si>
  <si>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</si>
  <si>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</si>
  <si>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</si>
  <si>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</si>
  <si>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</si>
  <si>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</si>
  <si>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</si>
  <si>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</si>
  <si>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</si>
  <si>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В.В.Козирський</t>
  </si>
  <si>
    <t>(підпис)</t>
  </si>
  <si>
    <t>(ініціали, прізвище)</t>
  </si>
  <si>
    <t>15 жовтня 2020р.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</si>
</sst>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164" fontId="13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13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8" fillId="0" borderId="0" xfId="0" applyFont="1"/>
    <xf numFmtId="0" fontId="1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9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30;&#1088;&#1080;&#1085;&#1072;/Downloads/&#1047;&#1074;&#1110;&#1090;%20&#1087;&#1086;%20&#1055;&#1091;&#1089;&#1090;&#1086;&#1084;&#1080;&#1090;&#1110;&#1074;.%20&#1047;&#1054;&#1064;%20&#8470;%201%20&#1085;&#1072;%2001.10.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Ф.2.1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1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I10" t="str">
            <v>-</v>
          </cell>
        </row>
        <row r="13">
          <cell r="B13" t="str">
            <v>02144697</v>
          </cell>
        </row>
        <row r="14">
          <cell r="B14">
            <v>4623610100</v>
          </cell>
        </row>
        <row r="15">
          <cell r="B15">
            <v>410</v>
          </cell>
          <cell r="D15" t="str">
            <v>Орган державної влади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2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workbookViewId="0">
      <selection sqref="A1:XFD1048576"/>
    </sheetView>
  </sheetViews>
  <sheetFormatPr defaultColWidth="14.28515625" defaultRowHeight="15"/>
  <sheetData>
    <row r="1" spans="1:14" s="1" customFormat="1" ht="15" customHeight="1">
      <c r="G1" s="2" t="s">
        <v>0</v>
      </c>
      <c r="H1" s="2"/>
      <c r="I1" s="2"/>
      <c r="J1" s="2"/>
      <c r="K1" s="3"/>
    </row>
    <row r="2" spans="1:14" s="1" customFormat="1">
      <c r="G2" s="2"/>
      <c r="H2" s="2"/>
      <c r="I2" s="2"/>
      <c r="J2" s="2"/>
      <c r="K2" s="3"/>
    </row>
    <row r="3" spans="1:14" s="1" customFormat="1">
      <c r="G3" s="2"/>
      <c r="H3" s="2"/>
      <c r="I3" s="2"/>
      <c r="J3" s="2"/>
      <c r="K3" s="3"/>
    </row>
    <row r="4" spans="1:14" s="1" customForma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4" s="1" customFormat="1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№2м)</v>
      </c>
      <c r="H5" s="5" t="str">
        <f>IF([1]ЗАПОЛНИТЬ!$F$7=1,[1]шапки!D2,"")</f>
        <v/>
      </c>
      <c r="I5" s="5"/>
      <c r="J5" s="5"/>
      <c r="K5" s="5"/>
      <c r="L5" s="5"/>
      <c r="M5" s="5"/>
      <c r="N5" s="5"/>
    </row>
    <row r="6" spans="1:14" s="1" customForma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s="8" customFormat="1" ht="11.25">
      <c r="J7" s="9" t="s">
        <v>3</v>
      </c>
    </row>
    <row r="8" spans="1:14" s="8" customFormat="1" ht="12">
      <c r="J8" s="10"/>
    </row>
    <row r="9" spans="1:14" s="8" customFormat="1" ht="12" customHeight="1">
      <c r="A9" s="11" t="s">
        <v>4</v>
      </c>
      <c r="B9" s="12" t="str">
        <f>[1]ЗАПОЛНИТЬ!B3</f>
        <v>Відділ освіти Пустомитівської районної державної адміністрації</v>
      </c>
      <c r="C9" s="12"/>
      <c r="D9" s="12"/>
      <c r="E9" s="12"/>
      <c r="F9" s="12"/>
      <c r="G9" s="12"/>
      <c r="H9" s="13" t="s">
        <v>5</v>
      </c>
      <c r="J9" s="14" t="str">
        <f>[1]ЗАПОЛНИТЬ!B13</f>
        <v>02144697</v>
      </c>
      <c r="K9" s="15"/>
      <c r="L9" s="16"/>
    </row>
    <row r="10" spans="1:14" s="8" customFormat="1" ht="12">
      <c r="A10" s="17" t="s">
        <v>6</v>
      </c>
      <c r="B10" s="18" t="str">
        <f>[1]ЗАПОЛНИТЬ!B5</f>
        <v>м.Пустомити</v>
      </c>
      <c r="C10" s="18"/>
      <c r="D10" s="18"/>
      <c r="E10" s="18"/>
      <c r="F10" s="18"/>
      <c r="G10" s="18"/>
      <c r="H10" s="8" t="s">
        <v>7</v>
      </c>
      <c r="J10" s="19">
        <f>[1]ЗАПОЛНИТЬ!B14</f>
        <v>4623610100</v>
      </c>
      <c r="K10" s="15"/>
      <c r="L10" s="17"/>
    </row>
    <row r="11" spans="1:14" s="8" customFormat="1" ht="12" customHeight="1">
      <c r="A11" s="20" t="s">
        <v>8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9</v>
      </c>
      <c r="J11" s="19">
        <f>[1]ЗАПОЛНИТЬ!B15</f>
        <v>410</v>
      </c>
      <c r="K11" s="15"/>
      <c r="L11" s="17"/>
    </row>
    <row r="12" spans="1:14" s="8" customFormat="1" ht="12" customHeight="1">
      <c r="A12" s="22" t="s">
        <v>10</v>
      </c>
      <c r="B12" s="22"/>
      <c r="C12" s="22"/>
      <c r="D12" s="23">
        <f>[1]ЗАПОЛНИТЬ!H9</f>
        <v>0</v>
      </c>
      <c r="E12" s="24" t="str">
        <f>IF(D12&gt;0,VLOOKUP(D12,'[1]ДовидникКВК(ГОС)'!A$1:B$65536,2,FALSE),"")</f>
        <v/>
      </c>
      <c r="F12" s="24"/>
      <c r="G12" s="24"/>
      <c r="H12" s="24"/>
      <c r="K12" s="25"/>
      <c r="L12" s="16"/>
    </row>
    <row r="13" spans="1:14" s="8" customFormat="1" ht="11.25" customHeight="1">
      <c r="A13" s="22" t="s">
        <v>11</v>
      </c>
      <c r="B13" s="22"/>
      <c r="C13" s="22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15"/>
      <c r="L13" s="16"/>
    </row>
    <row r="14" spans="1:14" s="8" customFormat="1" ht="11.25" customHeight="1">
      <c r="A14" s="22" t="s">
        <v>12</v>
      </c>
      <c r="B14" s="22"/>
      <c r="C14" s="22"/>
      <c r="D14" s="28">
        <f>[1]ЗАПОЛНИТЬ!H10</f>
        <v>0</v>
      </c>
      <c r="E14" s="29" t="str">
        <f>[1]ЗАПОЛНИТЬ!I10</f>
        <v>-</v>
      </c>
      <c r="F14" s="29"/>
      <c r="G14" s="29"/>
      <c r="H14" s="29"/>
      <c r="I14" s="29"/>
      <c r="J14" s="29"/>
      <c r="K14" s="15"/>
      <c r="L14" s="16"/>
    </row>
    <row r="15" spans="1:14" s="8" customFormat="1" ht="13.5" customHeight="1">
      <c r="A15" s="22" t="s">
        <v>13</v>
      </c>
      <c r="B15" s="22"/>
      <c r="C15" s="22"/>
      <c r="D15" s="30" t="s">
        <v>14</v>
      </c>
      <c r="E15" s="31" t="s">
        <v>15</v>
      </c>
      <c r="F15" s="31"/>
      <c r="G15" s="31"/>
      <c r="H15" s="31"/>
      <c r="I15" s="31"/>
      <c r="J15" s="31"/>
      <c r="K15" s="15"/>
      <c r="L15" s="16"/>
    </row>
    <row r="16" spans="1:14" s="8" customFormat="1" ht="45" customHeight="1">
      <c r="A16" s="32" t="s">
        <v>16</v>
      </c>
    </row>
    <row r="17" spans="1:12" s="8" customFormat="1" ht="33.75" customHeight="1">
      <c r="A17" s="32" t="s">
        <v>17</v>
      </c>
    </row>
    <row r="18" spans="1:12" s="8" customFormat="1" ht="12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s="8" customFormat="1" ht="12.75" customHeight="1" thickTop="1" thickBot="1">
      <c r="A19" s="34" t="s">
        <v>18</v>
      </c>
      <c r="B19" s="35" t="s">
        <v>19</v>
      </c>
      <c r="C19" s="34" t="s">
        <v>20</v>
      </c>
      <c r="D19" s="35" t="s">
        <v>21</v>
      </c>
      <c r="E19" s="35" t="s">
        <v>22</v>
      </c>
      <c r="F19" s="36" t="s">
        <v>23</v>
      </c>
      <c r="G19" s="36" t="s">
        <v>24</v>
      </c>
      <c r="H19" s="36" t="s">
        <v>25</v>
      </c>
      <c r="I19" s="36" t="s">
        <v>26</v>
      </c>
      <c r="J19" s="35" t="s">
        <v>27</v>
      </c>
    </row>
    <row r="20" spans="1:12" s="8" customFormat="1" ht="12.75" thickTop="1" thickBot="1">
      <c r="A20" s="34"/>
      <c r="B20" s="35"/>
      <c r="C20" s="34"/>
      <c r="D20" s="35"/>
      <c r="E20" s="35"/>
      <c r="F20" s="36"/>
      <c r="G20" s="36"/>
      <c r="H20" s="36"/>
      <c r="I20" s="36"/>
      <c r="J20" s="35"/>
    </row>
    <row r="21" spans="1:12" s="8" customFormat="1" ht="12.75" thickTop="1" thickBot="1">
      <c r="A21" s="34"/>
      <c r="B21" s="35"/>
      <c r="C21" s="34"/>
      <c r="D21" s="35"/>
      <c r="E21" s="35"/>
      <c r="F21" s="36"/>
      <c r="G21" s="36"/>
      <c r="H21" s="36"/>
      <c r="I21" s="36"/>
      <c r="J21" s="35"/>
    </row>
    <row r="22" spans="1:12" s="8" customFormat="1" ht="12.75" thickTop="1" thickBot="1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</row>
    <row r="23" spans="1:12" s="8" customFormat="1" ht="45" customHeight="1" thickTop="1" thickBot="1">
      <c r="A23" s="38" t="s">
        <v>28</v>
      </c>
      <c r="B23" s="38" t="s">
        <v>29</v>
      </c>
      <c r="C23" s="39" t="s">
        <v>30</v>
      </c>
      <c r="D23" s="40">
        <f>D24+D59+D79+D84+D87</f>
        <v>16655935</v>
      </c>
      <c r="E23" s="40">
        <f>E26+E29+E32+E33+E37+E45+E46+E86+E54</f>
        <v>0</v>
      </c>
      <c r="F23" s="40">
        <f>F24+F59+F79+F84+F87</f>
        <v>0</v>
      </c>
      <c r="G23" s="40">
        <f>G24+G59+G79+G84+G87</f>
        <v>10533815.810000001</v>
      </c>
      <c r="H23" s="40">
        <f>H24+H59+H79+H84+H87</f>
        <v>10533815.810000001</v>
      </c>
      <c r="I23" s="40">
        <f>I24+I59+I79+I84+I87</f>
        <v>0</v>
      </c>
      <c r="J23" s="40">
        <f>F23+G23-H23</f>
        <v>0</v>
      </c>
    </row>
    <row r="24" spans="1:12" s="8" customFormat="1" ht="45" customHeight="1" thickTop="1" thickBot="1">
      <c r="A24" s="41" t="s">
        <v>31</v>
      </c>
      <c r="B24" s="38">
        <v>2000</v>
      </c>
      <c r="C24" s="39" t="s">
        <v>32</v>
      </c>
      <c r="D24" s="40">
        <f t="shared" ref="D24:I24" si="0">D25+D30+D47+D50+D54+D58</f>
        <v>16655935</v>
      </c>
      <c r="E24" s="40">
        <v>0</v>
      </c>
      <c r="F24" s="40">
        <f t="shared" si="0"/>
        <v>0</v>
      </c>
      <c r="G24" s="40">
        <f t="shared" si="0"/>
        <v>10533815.810000001</v>
      </c>
      <c r="H24" s="40">
        <f t="shared" si="0"/>
        <v>10533815.810000001</v>
      </c>
      <c r="I24" s="40">
        <f t="shared" si="0"/>
        <v>0</v>
      </c>
      <c r="J24" s="40">
        <f t="shared" ref="J24:J87" si="1">F24+G24-H24</f>
        <v>0</v>
      </c>
    </row>
    <row r="25" spans="1:12" s="8" customFormat="1" ht="64.5" customHeight="1" thickTop="1" thickBot="1">
      <c r="A25" s="42" t="s">
        <v>33</v>
      </c>
      <c r="B25" s="38">
        <v>2100</v>
      </c>
      <c r="C25" s="39" t="s">
        <v>34</v>
      </c>
      <c r="D25" s="40">
        <f>D26+D29</f>
        <v>14548822</v>
      </c>
      <c r="E25" s="40">
        <v>0</v>
      </c>
      <c r="F25" s="40">
        <f>F26+F29</f>
        <v>0</v>
      </c>
      <c r="G25" s="40">
        <f>G26+G29</f>
        <v>9535515.540000001</v>
      </c>
      <c r="H25" s="40">
        <f>H26+H29</f>
        <v>9535515.540000001</v>
      </c>
      <c r="I25" s="40">
        <f>I26+I29</f>
        <v>0</v>
      </c>
      <c r="J25" s="40">
        <f t="shared" si="1"/>
        <v>0</v>
      </c>
    </row>
    <row r="26" spans="1:12" s="8" customFormat="1" ht="24" customHeight="1" thickTop="1" thickBot="1">
      <c r="A26" s="43" t="s">
        <v>35</v>
      </c>
      <c r="B26" s="44">
        <v>2110</v>
      </c>
      <c r="C26" s="45" t="s">
        <v>36</v>
      </c>
      <c r="D26" s="46">
        <f t="shared" ref="D26:I26" si="2">SUM(D27:D28)</f>
        <v>11554945</v>
      </c>
      <c r="E26" s="47">
        <v>0</v>
      </c>
      <c r="F26" s="46">
        <f t="shared" si="2"/>
        <v>0</v>
      </c>
      <c r="G26" s="46">
        <f t="shared" si="2"/>
        <v>7822442.9500000002</v>
      </c>
      <c r="H26" s="46">
        <v>7822442.9500000002</v>
      </c>
      <c r="I26" s="46">
        <f t="shared" si="2"/>
        <v>0</v>
      </c>
      <c r="J26" s="48">
        <f t="shared" si="1"/>
        <v>0</v>
      </c>
    </row>
    <row r="27" spans="1:12" s="8" customFormat="1" ht="24" customHeight="1" thickTop="1" thickBot="1">
      <c r="A27" s="49" t="s">
        <v>37</v>
      </c>
      <c r="B27" s="41">
        <v>2111</v>
      </c>
      <c r="C27" s="50" t="s">
        <v>38</v>
      </c>
      <c r="D27" s="51">
        <v>11554945</v>
      </c>
      <c r="E27" s="52">
        <v>0</v>
      </c>
      <c r="F27" s="51">
        <v>0</v>
      </c>
      <c r="G27" s="51">
        <v>7822442.9500000002</v>
      </c>
      <c r="H27" s="51">
        <v>7822442.9500000002</v>
      </c>
      <c r="I27" s="51">
        <v>0</v>
      </c>
      <c r="J27" s="53">
        <f t="shared" si="1"/>
        <v>0</v>
      </c>
    </row>
    <row r="28" spans="1:12" s="8" customFormat="1" ht="57.75" customHeight="1" thickTop="1" thickBot="1">
      <c r="A28" s="49" t="s">
        <v>39</v>
      </c>
      <c r="B28" s="41">
        <v>2112</v>
      </c>
      <c r="C28" s="50" t="s">
        <v>40</v>
      </c>
      <c r="D28" s="51">
        <v>0</v>
      </c>
      <c r="E28" s="52">
        <v>0</v>
      </c>
      <c r="F28" s="51">
        <v>0</v>
      </c>
      <c r="G28" s="51">
        <v>0</v>
      </c>
      <c r="H28" s="51">
        <v>0</v>
      </c>
      <c r="I28" s="51">
        <v>0</v>
      </c>
      <c r="J28" s="53">
        <f t="shared" si="1"/>
        <v>0</v>
      </c>
    </row>
    <row r="29" spans="1:12" s="8" customFormat="1" ht="46.5" customHeight="1" thickTop="1" thickBot="1">
      <c r="A29" s="54" t="s">
        <v>41</v>
      </c>
      <c r="B29" s="44">
        <v>2120</v>
      </c>
      <c r="C29" s="45" t="s">
        <v>42</v>
      </c>
      <c r="D29" s="47">
        <v>2993877</v>
      </c>
      <c r="E29" s="47">
        <v>0</v>
      </c>
      <c r="F29" s="47">
        <v>0</v>
      </c>
      <c r="G29" s="47">
        <v>1713072.59</v>
      </c>
      <c r="H29" s="47">
        <v>1713072.59</v>
      </c>
      <c r="I29" s="47">
        <v>0</v>
      </c>
      <c r="J29" s="48">
        <f t="shared" si="1"/>
        <v>0</v>
      </c>
    </row>
    <row r="30" spans="1:12" s="8" customFormat="1" ht="43.5" customHeight="1" thickTop="1" thickBot="1">
      <c r="A30" s="55" t="s">
        <v>43</v>
      </c>
      <c r="B30" s="38">
        <v>2200</v>
      </c>
      <c r="C30" s="39" t="s">
        <v>44</v>
      </c>
      <c r="D30" s="56">
        <f>SUM(D31:D37)+D44</f>
        <v>2106862</v>
      </c>
      <c r="E30" s="56">
        <v>0</v>
      </c>
      <c r="F30" s="56">
        <f>SUM(F31:F37)+F44</f>
        <v>0</v>
      </c>
      <c r="G30" s="56">
        <f>SUM(G31:G37)+G44</f>
        <v>998275.27999999991</v>
      </c>
      <c r="H30" s="56">
        <f>SUM(H31:H37)+H44</f>
        <v>998275.27999999991</v>
      </c>
      <c r="I30" s="56">
        <f>SUM(I31:I37)+I44</f>
        <v>0</v>
      </c>
      <c r="J30" s="40">
        <f t="shared" si="1"/>
        <v>0</v>
      </c>
    </row>
    <row r="31" spans="1:12" s="8" customFormat="1" ht="80.25" customHeight="1" thickTop="1" thickBot="1">
      <c r="A31" s="43" t="s">
        <v>45</v>
      </c>
      <c r="B31" s="44">
        <v>2210</v>
      </c>
      <c r="C31" s="45" t="s">
        <v>46</v>
      </c>
      <c r="D31" s="57">
        <v>270655</v>
      </c>
      <c r="E31" s="46">
        <v>0</v>
      </c>
      <c r="F31" s="47">
        <v>0</v>
      </c>
      <c r="G31" s="47">
        <v>266407.65000000002</v>
      </c>
      <c r="H31" s="47">
        <v>266407.65000000002</v>
      </c>
      <c r="I31" s="47">
        <v>0</v>
      </c>
      <c r="J31" s="48">
        <f t="shared" si="1"/>
        <v>0</v>
      </c>
    </row>
    <row r="32" spans="1:12" s="8" customFormat="1" ht="57.75" customHeight="1" thickTop="1" thickBot="1">
      <c r="A32" s="43" t="s">
        <v>47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</row>
    <row r="33" spans="1:10" s="8" customFormat="1" ht="24" thickTop="1" thickBot="1">
      <c r="A33" s="43" t="s">
        <v>48</v>
      </c>
      <c r="B33" s="44">
        <v>2230</v>
      </c>
      <c r="C33" s="44">
        <v>110</v>
      </c>
      <c r="D33" s="47">
        <v>51482</v>
      </c>
      <c r="E33" s="47">
        <v>0</v>
      </c>
      <c r="F33" s="47">
        <v>0</v>
      </c>
      <c r="G33" s="47">
        <v>14691</v>
      </c>
      <c r="H33" s="47">
        <v>14691</v>
      </c>
      <c r="I33" s="47">
        <v>0</v>
      </c>
      <c r="J33" s="48">
        <f t="shared" si="1"/>
        <v>0</v>
      </c>
    </row>
    <row r="34" spans="1:10" s="8" customFormat="1" ht="57.75" customHeight="1" thickTop="1" thickBot="1">
      <c r="A34" s="43" t="s">
        <v>49</v>
      </c>
      <c r="B34" s="44">
        <v>2240</v>
      </c>
      <c r="C34" s="44">
        <v>120</v>
      </c>
      <c r="D34" s="47">
        <v>431940</v>
      </c>
      <c r="E34" s="46">
        <v>0</v>
      </c>
      <c r="F34" s="47">
        <v>0</v>
      </c>
      <c r="G34" s="47">
        <v>159204.09</v>
      </c>
      <c r="H34" s="47">
        <v>159204.09</v>
      </c>
      <c r="I34" s="47">
        <v>0</v>
      </c>
      <c r="J34" s="48">
        <f t="shared" si="1"/>
        <v>0</v>
      </c>
    </row>
    <row r="35" spans="1:10" s="8" customFormat="1" ht="46.5" customHeight="1" thickTop="1" thickBot="1">
      <c r="A35" s="43" t="s">
        <v>50</v>
      </c>
      <c r="B35" s="44">
        <v>2250</v>
      </c>
      <c r="C35" s="44">
        <v>130</v>
      </c>
      <c r="D35" s="47">
        <v>16897</v>
      </c>
      <c r="E35" s="46">
        <v>0</v>
      </c>
      <c r="F35" s="47">
        <v>0</v>
      </c>
      <c r="G35" s="47">
        <v>2682</v>
      </c>
      <c r="H35" s="47">
        <v>2682</v>
      </c>
      <c r="I35" s="47">
        <v>0</v>
      </c>
      <c r="J35" s="48">
        <f t="shared" si="1"/>
        <v>0</v>
      </c>
    </row>
    <row r="36" spans="1:10" s="8" customFormat="1" ht="69" customHeight="1" thickTop="1" thickBot="1">
      <c r="A36" s="54" t="s">
        <v>51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</row>
    <row r="37" spans="1:10" s="8" customFormat="1" ht="69" customHeight="1" thickTop="1" thickBot="1">
      <c r="A37" s="54" t="s">
        <v>52</v>
      </c>
      <c r="B37" s="44">
        <v>2270</v>
      </c>
      <c r="C37" s="44">
        <v>150</v>
      </c>
      <c r="D37" s="46">
        <f>SUM(D38:D43)</f>
        <v>1332163</v>
      </c>
      <c r="E37" s="47">
        <v>0</v>
      </c>
      <c r="F37" s="46">
        <f>SUM(F38:F43)</f>
        <v>0</v>
      </c>
      <c r="G37" s="46">
        <f>SUM(G38:G43)</f>
        <v>553547.46</v>
      </c>
      <c r="H37" s="46">
        <f>SUM(H38:H43)</f>
        <v>553547.46</v>
      </c>
      <c r="I37" s="46">
        <f>SUM(I38:I43)</f>
        <v>0</v>
      </c>
      <c r="J37" s="48">
        <f>F37+G37-H37</f>
        <v>0</v>
      </c>
    </row>
    <row r="38" spans="1:10" s="8" customFormat="1" ht="35.25" customHeight="1" thickTop="1" thickBot="1">
      <c r="A38" s="49" t="s">
        <v>53</v>
      </c>
      <c r="B38" s="41">
        <v>2271</v>
      </c>
      <c r="C38" s="41">
        <v>160</v>
      </c>
      <c r="D38" s="51">
        <v>0</v>
      </c>
      <c r="E38" s="52">
        <v>0</v>
      </c>
      <c r="F38" s="51">
        <v>0</v>
      </c>
      <c r="G38" s="51">
        <v>0</v>
      </c>
      <c r="H38" s="51">
        <v>0</v>
      </c>
      <c r="I38" s="51">
        <v>0</v>
      </c>
      <c r="J38" s="53">
        <f t="shared" si="1"/>
        <v>0</v>
      </c>
    </row>
    <row r="39" spans="1:10" s="8" customFormat="1" ht="57.75" customHeight="1" thickTop="1" thickBot="1">
      <c r="A39" s="49" t="s">
        <v>54</v>
      </c>
      <c r="B39" s="41">
        <v>2272</v>
      </c>
      <c r="C39" s="41">
        <v>170</v>
      </c>
      <c r="D39" s="51">
        <v>275785</v>
      </c>
      <c r="E39" s="52">
        <v>0</v>
      </c>
      <c r="F39" s="51">
        <v>0</v>
      </c>
      <c r="G39" s="51">
        <v>120467.61</v>
      </c>
      <c r="H39" s="51">
        <v>120467.61</v>
      </c>
      <c r="I39" s="51">
        <v>0</v>
      </c>
      <c r="J39" s="53">
        <f t="shared" si="1"/>
        <v>0</v>
      </c>
    </row>
    <row r="40" spans="1:10" s="8" customFormat="1" ht="35.25" customHeight="1" thickTop="1" thickBot="1">
      <c r="A40" s="49" t="s">
        <v>55</v>
      </c>
      <c r="B40" s="41">
        <v>2273</v>
      </c>
      <c r="C40" s="41">
        <v>180</v>
      </c>
      <c r="D40" s="51">
        <v>287419</v>
      </c>
      <c r="E40" s="52">
        <v>0</v>
      </c>
      <c r="F40" s="51">
        <v>0</v>
      </c>
      <c r="G40" s="51">
        <v>94756.87</v>
      </c>
      <c r="H40" s="51">
        <v>94756.87</v>
      </c>
      <c r="I40" s="51">
        <v>0</v>
      </c>
      <c r="J40" s="53">
        <f t="shared" si="1"/>
        <v>0</v>
      </c>
    </row>
    <row r="41" spans="1:10" s="8" customFormat="1" ht="35.25" customHeight="1" thickTop="1" thickBot="1">
      <c r="A41" s="49" t="s">
        <v>56</v>
      </c>
      <c r="B41" s="41">
        <v>2274</v>
      </c>
      <c r="C41" s="41">
        <v>190</v>
      </c>
      <c r="D41" s="51">
        <v>752441</v>
      </c>
      <c r="E41" s="52">
        <v>0</v>
      </c>
      <c r="F41" s="51">
        <v>0</v>
      </c>
      <c r="G41" s="51">
        <v>338322.98</v>
      </c>
      <c r="H41" s="51">
        <v>338322.98</v>
      </c>
      <c r="I41" s="51">
        <v>0</v>
      </c>
      <c r="J41" s="53">
        <f t="shared" si="1"/>
        <v>0</v>
      </c>
    </row>
    <row r="42" spans="1:10" s="8" customFormat="1" ht="69" customHeight="1" thickTop="1" thickBot="1">
      <c r="A42" s="49" t="s">
        <v>57</v>
      </c>
      <c r="B42" s="41">
        <v>2275</v>
      </c>
      <c r="C42" s="41">
        <v>200</v>
      </c>
      <c r="D42" s="51">
        <v>16518</v>
      </c>
      <c r="E42" s="52">
        <v>0</v>
      </c>
      <c r="F42" s="51">
        <v>0</v>
      </c>
      <c r="G42" s="51">
        <v>0</v>
      </c>
      <c r="H42" s="51">
        <v>0</v>
      </c>
      <c r="I42" s="51">
        <v>0</v>
      </c>
      <c r="J42" s="53">
        <f t="shared" si="1"/>
        <v>0</v>
      </c>
    </row>
    <row r="43" spans="1:10" s="8" customFormat="1" ht="35.25" customHeight="1" thickTop="1" thickBot="1">
      <c r="A43" s="49" t="s">
        <v>58</v>
      </c>
      <c r="B43" s="41">
        <v>2276</v>
      </c>
      <c r="C43" s="41">
        <v>210</v>
      </c>
      <c r="D43" s="51">
        <v>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>F43+G43-H43</f>
        <v>0</v>
      </c>
    </row>
    <row r="44" spans="1:10" s="8" customFormat="1" ht="114" customHeight="1" thickTop="1" thickBot="1">
      <c r="A44" s="54" t="s">
        <v>59</v>
      </c>
      <c r="B44" s="44">
        <v>2280</v>
      </c>
      <c r="C44" s="44">
        <v>220</v>
      </c>
      <c r="D44" s="46">
        <f>SUM(D45:D46)</f>
        <v>3725</v>
      </c>
      <c r="E44" s="46">
        <v>0</v>
      </c>
      <c r="F44" s="46">
        <f>SUM(F45:F46)</f>
        <v>0</v>
      </c>
      <c r="G44" s="46">
        <f>SUM(G45:G46)</f>
        <v>1743.08</v>
      </c>
      <c r="H44" s="46">
        <f>SUM(H45:H46)</f>
        <v>1743.08</v>
      </c>
      <c r="I44" s="46">
        <f>SUM(I45:I46)</f>
        <v>0</v>
      </c>
      <c r="J44" s="48">
        <f t="shared" si="1"/>
        <v>0</v>
      </c>
    </row>
    <row r="45" spans="1:10" s="8" customFormat="1" ht="85.5" customHeight="1" thickTop="1" thickBot="1">
      <c r="A45" s="58" t="s">
        <v>60</v>
      </c>
      <c r="B45" s="41">
        <v>2281</v>
      </c>
      <c r="C45" s="41">
        <v>230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3">
        <f t="shared" si="1"/>
        <v>0</v>
      </c>
    </row>
    <row r="46" spans="1:10" s="8" customFormat="1" ht="96" customHeight="1" thickTop="1" thickBot="1">
      <c r="A46" s="59" t="s">
        <v>61</v>
      </c>
      <c r="B46" s="41">
        <v>2282</v>
      </c>
      <c r="C46" s="41">
        <v>240</v>
      </c>
      <c r="D46" s="51">
        <v>3725</v>
      </c>
      <c r="E46" s="51">
        <v>0</v>
      </c>
      <c r="F46" s="51">
        <v>0</v>
      </c>
      <c r="G46" s="51">
        <v>1743.08</v>
      </c>
      <c r="H46" s="51">
        <v>1743.08</v>
      </c>
      <c r="I46" s="51">
        <v>0</v>
      </c>
      <c r="J46" s="53">
        <f t="shared" si="1"/>
        <v>0</v>
      </c>
    </row>
    <row r="47" spans="1:10" s="8" customFormat="1" ht="54" customHeight="1" thickTop="1" thickBot="1">
      <c r="A47" s="42" t="s">
        <v>62</v>
      </c>
      <c r="B47" s="38">
        <v>2400</v>
      </c>
      <c r="C47" s="38">
        <v>250</v>
      </c>
      <c r="D47" s="56">
        <f t="shared" ref="D47:I47" si="3">SUM(D48:D49)</f>
        <v>0</v>
      </c>
      <c r="E47" s="56">
        <f t="shared" si="3"/>
        <v>0</v>
      </c>
      <c r="F47" s="56">
        <f t="shared" si="3"/>
        <v>0</v>
      </c>
      <c r="G47" s="56">
        <f t="shared" si="3"/>
        <v>0</v>
      </c>
      <c r="H47" s="56">
        <f t="shared" si="3"/>
        <v>0</v>
      </c>
      <c r="I47" s="56">
        <f t="shared" si="3"/>
        <v>0</v>
      </c>
      <c r="J47" s="40">
        <f t="shared" si="1"/>
        <v>0</v>
      </c>
    </row>
    <row r="48" spans="1:10" s="8" customFormat="1" ht="69" customHeight="1" thickTop="1" thickBot="1">
      <c r="A48" s="60" t="s">
        <v>63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"/>
        <v>0</v>
      </c>
    </row>
    <row r="49" spans="1:10" s="8" customFormat="1" ht="69" customHeight="1" thickTop="1" thickBot="1">
      <c r="A49" s="60" t="s">
        <v>64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</row>
    <row r="50" spans="1:10" s="8" customFormat="1" ht="33" customHeight="1" thickTop="1" thickBot="1">
      <c r="A50" s="61" t="s">
        <v>65</v>
      </c>
      <c r="B50" s="38">
        <v>2600</v>
      </c>
      <c r="C50" s="38">
        <v>280</v>
      </c>
      <c r="D50" s="56">
        <f t="shared" ref="D50:I50" si="4">SUM(D51:D53)</f>
        <v>0</v>
      </c>
      <c r="E50" s="56">
        <f t="shared" si="4"/>
        <v>0</v>
      </c>
      <c r="F50" s="56">
        <f t="shared" si="4"/>
        <v>0</v>
      </c>
      <c r="G50" s="56">
        <f t="shared" si="4"/>
        <v>0</v>
      </c>
      <c r="H50" s="56">
        <f t="shared" si="4"/>
        <v>0</v>
      </c>
      <c r="I50" s="56">
        <f t="shared" si="4"/>
        <v>0</v>
      </c>
      <c r="J50" s="40">
        <f t="shared" si="1"/>
        <v>0</v>
      </c>
    </row>
    <row r="51" spans="1:10" s="8" customFormat="1" ht="125.25" customHeight="1" thickTop="1" thickBot="1">
      <c r="A51" s="54" t="s">
        <v>66</v>
      </c>
      <c r="B51" s="44">
        <v>2610</v>
      </c>
      <c r="C51" s="44">
        <v>290</v>
      </c>
      <c r="D51" s="62">
        <v>0</v>
      </c>
      <c r="E51" s="63">
        <v>0</v>
      </c>
      <c r="F51" s="62">
        <v>0</v>
      </c>
      <c r="G51" s="62">
        <v>0</v>
      </c>
      <c r="H51" s="62">
        <v>0</v>
      </c>
      <c r="I51" s="62">
        <v>0</v>
      </c>
      <c r="J51" s="48">
        <f t="shared" si="1"/>
        <v>0</v>
      </c>
    </row>
    <row r="52" spans="1:10" s="8" customFormat="1" ht="102.75" customHeight="1" thickTop="1" thickBot="1">
      <c r="A52" s="54" t="s">
        <v>67</v>
      </c>
      <c r="B52" s="44">
        <v>2620</v>
      </c>
      <c r="C52" s="44">
        <v>300</v>
      </c>
      <c r="D52" s="62">
        <v>0</v>
      </c>
      <c r="E52" s="63">
        <v>0</v>
      </c>
      <c r="F52" s="62">
        <v>0</v>
      </c>
      <c r="G52" s="62">
        <v>0</v>
      </c>
      <c r="H52" s="62">
        <v>0</v>
      </c>
      <c r="I52" s="62">
        <v>0</v>
      </c>
      <c r="J52" s="48">
        <f t="shared" si="1"/>
        <v>0</v>
      </c>
    </row>
    <row r="53" spans="1:10" s="8" customFormat="1" ht="125.25" customHeight="1" thickTop="1" thickBot="1">
      <c r="A53" s="60" t="s">
        <v>68</v>
      </c>
      <c r="B53" s="44">
        <v>2630</v>
      </c>
      <c r="C53" s="44">
        <v>310</v>
      </c>
      <c r="D53" s="62">
        <v>0</v>
      </c>
      <c r="E53" s="63">
        <v>0</v>
      </c>
      <c r="F53" s="62">
        <v>0</v>
      </c>
      <c r="G53" s="62">
        <v>0</v>
      </c>
      <c r="H53" s="62">
        <v>0</v>
      </c>
      <c r="I53" s="62">
        <v>0</v>
      </c>
      <c r="J53" s="48">
        <f t="shared" si="1"/>
        <v>0</v>
      </c>
    </row>
    <row r="54" spans="1:10" s="8" customFormat="1" ht="33" customHeight="1" thickTop="1" thickBot="1">
      <c r="A54" s="55" t="s">
        <v>69</v>
      </c>
      <c r="B54" s="38">
        <v>2700</v>
      </c>
      <c r="C54" s="38">
        <v>320</v>
      </c>
      <c r="D54" s="64">
        <f t="shared" ref="D54:I54" si="5">SUM(D55:D57)</f>
        <v>0</v>
      </c>
      <c r="E54" s="65">
        <v>0</v>
      </c>
      <c r="F54" s="64">
        <f t="shared" si="5"/>
        <v>0</v>
      </c>
      <c r="G54" s="64">
        <f t="shared" si="5"/>
        <v>0</v>
      </c>
      <c r="H54" s="64">
        <f t="shared" si="5"/>
        <v>0</v>
      </c>
      <c r="I54" s="64">
        <f t="shared" si="5"/>
        <v>0</v>
      </c>
      <c r="J54" s="40">
        <f t="shared" si="1"/>
        <v>0</v>
      </c>
    </row>
    <row r="55" spans="1:10" s="8" customFormat="1" ht="35.25" customHeight="1" thickTop="1" thickBot="1">
      <c r="A55" s="54" t="s">
        <v>70</v>
      </c>
      <c r="B55" s="44">
        <v>2710</v>
      </c>
      <c r="C55" s="44">
        <v>330</v>
      </c>
      <c r="D55" s="62">
        <v>0</v>
      </c>
      <c r="E55" s="63">
        <v>0</v>
      </c>
      <c r="F55" s="62">
        <v>0</v>
      </c>
      <c r="G55" s="62">
        <v>0</v>
      </c>
      <c r="H55" s="62">
        <v>0</v>
      </c>
      <c r="I55" s="62">
        <v>0</v>
      </c>
      <c r="J55" s="48">
        <f t="shared" si="1"/>
        <v>0</v>
      </c>
    </row>
    <row r="56" spans="1:10" s="8" customFormat="1" ht="12.75" thickTop="1" thickBot="1">
      <c r="A56" s="54" t="s">
        <v>71</v>
      </c>
      <c r="B56" s="44">
        <v>2720</v>
      </c>
      <c r="C56" s="44">
        <v>340</v>
      </c>
      <c r="D56" s="62">
        <v>0</v>
      </c>
      <c r="E56" s="63">
        <v>0</v>
      </c>
      <c r="F56" s="62">
        <v>0</v>
      </c>
      <c r="G56" s="62">
        <v>0</v>
      </c>
      <c r="H56" s="62">
        <v>0</v>
      </c>
      <c r="I56" s="62">
        <v>0</v>
      </c>
      <c r="J56" s="48">
        <f t="shared" si="1"/>
        <v>0</v>
      </c>
    </row>
    <row r="57" spans="1:10" s="8" customFormat="1" ht="35.25" customHeight="1" thickTop="1" thickBot="1">
      <c r="A57" s="54" t="s">
        <v>72</v>
      </c>
      <c r="B57" s="44">
        <v>2730</v>
      </c>
      <c r="C57" s="44">
        <v>350</v>
      </c>
      <c r="D57" s="62">
        <v>0</v>
      </c>
      <c r="E57" s="63">
        <v>0</v>
      </c>
      <c r="F57" s="62">
        <v>0</v>
      </c>
      <c r="G57" s="62">
        <v>0</v>
      </c>
      <c r="H57" s="62">
        <v>0</v>
      </c>
      <c r="I57" s="62">
        <v>0</v>
      </c>
      <c r="J57" s="48">
        <f t="shared" si="1"/>
        <v>0</v>
      </c>
    </row>
    <row r="58" spans="1:10" s="8" customFormat="1" ht="33" customHeight="1" thickTop="1" thickBot="1">
      <c r="A58" s="55" t="s">
        <v>73</v>
      </c>
      <c r="B58" s="38">
        <v>2800</v>
      </c>
      <c r="C58" s="38">
        <v>360</v>
      </c>
      <c r="D58" s="65">
        <v>251</v>
      </c>
      <c r="E58" s="64">
        <v>0</v>
      </c>
      <c r="F58" s="65">
        <v>0</v>
      </c>
      <c r="G58" s="65">
        <v>24.99</v>
      </c>
      <c r="H58" s="65">
        <v>24.99</v>
      </c>
      <c r="I58" s="65">
        <v>0</v>
      </c>
      <c r="J58" s="40">
        <f t="shared" si="1"/>
        <v>0</v>
      </c>
    </row>
    <row r="59" spans="1:10" s="8" customFormat="1" ht="22.5" thickTop="1" thickBot="1">
      <c r="A59" s="38" t="s">
        <v>74</v>
      </c>
      <c r="B59" s="38">
        <v>3000</v>
      </c>
      <c r="C59" s="38">
        <v>370</v>
      </c>
      <c r="D59" s="64">
        <f t="shared" ref="D59:I59" si="6">D60+D74</f>
        <v>0</v>
      </c>
      <c r="E59" s="64">
        <f t="shared" si="6"/>
        <v>0</v>
      </c>
      <c r="F59" s="64">
        <f t="shared" si="6"/>
        <v>0</v>
      </c>
      <c r="G59" s="64">
        <f t="shared" si="6"/>
        <v>0</v>
      </c>
      <c r="H59" s="64">
        <f t="shared" si="6"/>
        <v>0</v>
      </c>
      <c r="I59" s="64">
        <f t="shared" si="6"/>
        <v>0</v>
      </c>
      <c r="J59" s="40">
        <f t="shared" si="1"/>
        <v>0</v>
      </c>
    </row>
    <row r="60" spans="1:10" s="8" customFormat="1" ht="33" thickTop="1" thickBot="1">
      <c r="A60" s="42" t="s">
        <v>75</v>
      </c>
      <c r="B60" s="38">
        <v>3100</v>
      </c>
      <c r="C60" s="38">
        <v>380</v>
      </c>
      <c r="D60" s="64">
        <f t="shared" ref="D60:I60" si="7">D61+D62+D65+D68+D72+D73</f>
        <v>0</v>
      </c>
      <c r="E60" s="64">
        <f t="shared" si="7"/>
        <v>0</v>
      </c>
      <c r="F60" s="64">
        <f t="shared" si="7"/>
        <v>0</v>
      </c>
      <c r="G60" s="64">
        <f t="shared" si="7"/>
        <v>0</v>
      </c>
      <c r="H60" s="64">
        <f t="shared" si="7"/>
        <v>0</v>
      </c>
      <c r="I60" s="64">
        <f t="shared" si="7"/>
        <v>0</v>
      </c>
      <c r="J60" s="40">
        <f t="shared" si="1"/>
        <v>0</v>
      </c>
    </row>
    <row r="61" spans="1:10" s="8" customFormat="1" ht="91.5" customHeight="1" thickTop="1" thickBot="1">
      <c r="A61" s="54" t="s">
        <v>76</v>
      </c>
      <c r="B61" s="44">
        <v>3110</v>
      </c>
      <c r="C61" s="44">
        <v>390</v>
      </c>
      <c r="D61" s="62">
        <v>0</v>
      </c>
      <c r="E61" s="63">
        <v>0</v>
      </c>
      <c r="F61" s="62">
        <v>0</v>
      </c>
      <c r="G61" s="62">
        <v>0</v>
      </c>
      <c r="H61" s="62">
        <v>0</v>
      </c>
      <c r="I61" s="62">
        <v>0</v>
      </c>
      <c r="J61" s="48">
        <f t="shared" si="1"/>
        <v>0</v>
      </c>
    </row>
    <row r="62" spans="1:10" s="8" customFormat="1" ht="69" customHeight="1" thickTop="1" thickBot="1">
      <c r="A62" s="60" t="s">
        <v>77</v>
      </c>
      <c r="B62" s="44">
        <v>3120</v>
      </c>
      <c r="C62" s="44">
        <v>400</v>
      </c>
      <c r="D62" s="66">
        <f t="shared" ref="D62:I62" si="8">SUM(D63:D64)</f>
        <v>0</v>
      </c>
      <c r="E62" s="66">
        <f t="shared" si="8"/>
        <v>0</v>
      </c>
      <c r="F62" s="66">
        <f t="shared" si="8"/>
        <v>0</v>
      </c>
      <c r="G62" s="66">
        <f t="shared" si="8"/>
        <v>0</v>
      </c>
      <c r="H62" s="66">
        <f t="shared" si="8"/>
        <v>0</v>
      </c>
      <c r="I62" s="66">
        <f t="shared" si="8"/>
        <v>0</v>
      </c>
      <c r="J62" s="48">
        <f t="shared" si="1"/>
        <v>0</v>
      </c>
    </row>
    <row r="63" spans="1:10" s="8" customFormat="1" ht="57.75" customHeight="1" thickTop="1" thickBot="1">
      <c r="A63" s="49" t="s">
        <v>78</v>
      </c>
      <c r="B63" s="41">
        <v>3121</v>
      </c>
      <c r="C63" s="41">
        <v>410</v>
      </c>
      <c r="D63" s="67">
        <v>0</v>
      </c>
      <c r="E63" s="68">
        <v>0</v>
      </c>
      <c r="F63" s="67">
        <v>0</v>
      </c>
      <c r="G63" s="67">
        <v>0</v>
      </c>
      <c r="H63" s="67">
        <v>0</v>
      </c>
      <c r="I63" s="67">
        <v>0</v>
      </c>
      <c r="J63" s="53">
        <f t="shared" si="1"/>
        <v>0</v>
      </c>
    </row>
    <row r="64" spans="1:10" s="8" customFormat="1" ht="69" customHeight="1" thickTop="1" thickBot="1">
      <c r="A64" s="49" t="s">
        <v>79</v>
      </c>
      <c r="B64" s="41">
        <v>3122</v>
      </c>
      <c r="C64" s="41">
        <v>420</v>
      </c>
      <c r="D64" s="67">
        <v>0</v>
      </c>
      <c r="E64" s="68">
        <v>0</v>
      </c>
      <c r="F64" s="67">
        <v>0</v>
      </c>
      <c r="G64" s="67">
        <v>0</v>
      </c>
      <c r="H64" s="67">
        <v>0</v>
      </c>
      <c r="I64" s="67">
        <v>0</v>
      </c>
      <c r="J64" s="53">
        <f t="shared" si="1"/>
        <v>0</v>
      </c>
    </row>
    <row r="65" spans="1:10" s="8" customFormat="1" ht="24" thickTop="1" thickBot="1">
      <c r="A65" s="43" t="s">
        <v>80</v>
      </c>
      <c r="B65" s="44">
        <v>3130</v>
      </c>
      <c r="C65" s="44">
        <v>430</v>
      </c>
      <c r="D65" s="63">
        <f t="shared" ref="D65:I65" si="9">SUM(D66:D67)</f>
        <v>0</v>
      </c>
      <c r="E65" s="63">
        <f t="shared" si="9"/>
        <v>0</v>
      </c>
      <c r="F65" s="63">
        <f t="shared" si="9"/>
        <v>0</v>
      </c>
      <c r="G65" s="63">
        <f t="shared" si="9"/>
        <v>0</v>
      </c>
      <c r="H65" s="63">
        <f t="shared" si="9"/>
        <v>0</v>
      </c>
      <c r="I65" s="63">
        <f t="shared" si="9"/>
        <v>0</v>
      </c>
      <c r="J65" s="69">
        <f t="shared" si="1"/>
        <v>0</v>
      </c>
    </row>
    <row r="66" spans="1:10" s="8" customFormat="1" ht="80.25" customHeight="1" thickTop="1" thickBot="1">
      <c r="A66" s="49" t="s">
        <v>81</v>
      </c>
      <c r="B66" s="41">
        <v>3131</v>
      </c>
      <c r="C66" s="41">
        <v>440</v>
      </c>
      <c r="D66" s="67">
        <v>0</v>
      </c>
      <c r="E66" s="68">
        <v>0</v>
      </c>
      <c r="F66" s="67">
        <v>0</v>
      </c>
      <c r="G66" s="67">
        <v>0</v>
      </c>
      <c r="H66" s="67">
        <v>0</v>
      </c>
      <c r="I66" s="67">
        <v>0</v>
      </c>
      <c r="J66" s="53">
        <f t="shared" si="1"/>
        <v>0</v>
      </c>
    </row>
    <row r="67" spans="1:10" s="8" customFormat="1" ht="57.75" customHeight="1" thickTop="1" thickBot="1">
      <c r="A67" s="49" t="s">
        <v>82</v>
      </c>
      <c r="B67" s="41">
        <v>3132</v>
      </c>
      <c r="C67" s="41">
        <v>450</v>
      </c>
      <c r="D67" s="67">
        <v>0</v>
      </c>
      <c r="E67" s="68">
        <v>0</v>
      </c>
      <c r="F67" s="67">
        <v>0</v>
      </c>
      <c r="G67" s="67">
        <v>0</v>
      </c>
      <c r="H67" s="67">
        <v>0</v>
      </c>
      <c r="I67" s="67">
        <v>0</v>
      </c>
      <c r="J67" s="53">
        <f t="shared" si="1"/>
        <v>0</v>
      </c>
    </row>
    <row r="68" spans="1:10" s="8" customFormat="1" ht="46.5" customHeight="1" thickTop="1" thickBot="1">
      <c r="A68" s="43" t="s">
        <v>83</v>
      </c>
      <c r="B68" s="44">
        <v>3140</v>
      </c>
      <c r="C68" s="44">
        <v>460</v>
      </c>
      <c r="D68" s="63">
        <f t="shared" ref="D68:I68" si="10">SUM(D69:D71)</f>
        <v>0</v>
      </c>
      <c r="E68" s="63">
        <f t="shared" si="10"/>
        <v>0</v>
      </c>
      <c r="F68" s="63">
        <f t="shared" si="10"/>
        <v>0</v>
      </c>
      <c r="G68" s="63">
        <f t="shared" si="10"/>
        <v>0</v>
      </c>
      <c r="H68" s="63">
        <f t="shared" si="10"/>
        <v>0</v>
      </c>
      <c r="I68" s="63">
        <f t="shared" si="10"/>
        <v>0</v>
      </c>
      <c r="J68" s="69">
        <f t="shared" si="1"/>
        <v>0</v>
      </c>
    </row>
    <row r="69" spans="1:10" s="8" customFormat="1" ht="81" customHeight="1" thickTop="1" thickBot="1">
      <c r="A69" s="70" t="s">
        <v>84</v>
      </c>
      <c r="B69" s="41">
        <v>3141</v>
      </c>
      <c r="C69" s="41">
        <v>470</v>
      </c>
      <c r="D69" s="67">
        <v>0</v>
      </c>
      <c r="E69" s="68">
        <v>0</v>
      </c>
      <c r="F69" s="67">
        <v>0</v>
      </c>
      <c r="G69" s="67">
        <v>0</v>
      </c>
      <c r="H69" s="67">
        <v>0</v>
      </c>
      <c r="I69" s="67">
        <v>0</v>
      </c>
      <c r="J69" s="53">
        <f t="shared" si="1"/>
        <v>0</v>
      </c>
    </row>
    <row r="70" spans="1:10" s="8" customFormat="1" ht="69.75" customHeight="1" thickTop="1" thickBot="1">
      <c r="A70" s="70" t="s">
        <v>85</v>
      </c>
      <c r="B70" s="41">
        <v>3142</v>
      </c>
      <c r="C70" s="41">
        <v>480</v>
      </c>
      <c r="D70" s="67">
        <v>0</v>
      </c>
      <c r="E70" s="68">
        <v>0</v>
      </c>
      <c r="F70" s="67">
        <v>0</v>
      </c>
      <c r="G70" s="67">
        <v>0</v>
      </c>
      <c r="H70" s="67">
        <v>0</v>
      </c>
      <c r="I70" s="67">
        <v>0</v>
      </c>
      <c r="J70" s="53">
        <f t="shared" si="1"/>
        <v>0</v>
      </c>
    </row>
    <row r="71" spans="1:10" s="8" customFormat="1" ht="81" customHeight="1" thickTop="1" thickBot="1">
      <c r="A71" s="70" t="s">
        <v>86</v>
      </c>
      <c r="B71" s="41">
        <v>3143</v>
      </c>
      <c r="C71" s="41">
        <v>490</v>
      </c>
      <c r="D71" s="67">
        <v>0</v>
      </c>
      <c r="E71" s="68">
        <v>0</v>
      </c>
      <c r="F71" s="67">
        <v>0</v>
      </c>
      <c r="G71" s="67">
        <v>0</v>
      </c>
      <c r="H71" s="67">
        <v>0</v>
      </c>
      <c r="I71" s="67">
        <v>0</v>
      </c>
      <c r="J71" s="53">
        <f t="shared" si="1"/>
        <v>0</v>
      </c>
    </row>
    <row r="72" spans="1:10" s="8" customFormat="1" ht="46.5" customHeight="1" thickTop="1" thickBot="1">
      <c r="A72" s="43" t="s">
        <v>87</v>
      </c>
      <c r="B72" s="44">
        <v>3150</v>
      </c>
      <c r="C72" s="44">
        <v>500</v>
      </c>
      <c r="D72" s="62">
        <v>0</v>
      </c>
      <c r="E72" s="63">
        <v>0</v>
      </c>
      <c r="F72" s="62">
        <v>0</v>
      </c>
      <c r="G72" s="62">
        <v>0</v>
      </c>
      <c r="H72" s="62">
        <v>0</v>
      </c>
      <c r="I72" s="62">
        <v>0</v>
      </c>
      <c r="J72" s="69">
        <f t="shared" si="1"/>
        <v>0</v>
      </c>
    </row>
    <row r="73" spans="1:10" s="8" customFormat="1" ht="57.75" customHeight="1" thickTop="1" thickBot="1">
      <c r="A73" s="43" t="s">
        <v>88</v>
      </c>
      <c r="B73" s="44">
        <v>3160</v>
      </c>
      <c r="C73" s="44">
        <v>510</v>
      </c>
      <c r="D73" s="62">
        <v>0</v>
      </c>
      <c r="E73" s="63">
        <v>0</v>
      </c>
      <c r="F73" s="62">
        <v>0</v>
      </c>
      <c r="G73" s="62">
        <v>0</v>
      </c>
      <c r="H73" s="62">
        <v>0</v>
      </c>
      <c r="I73" s="62">
        <v>0</v>
      </c>
      <c r="J73" s="69">
        <f t="shared" si="1"/>
        <v>0</v>
      </c>
    </row>
    <row r="74" spans="1:10" s="8" customFormat="1" ht="43.5" customHeight="1" thickTop="1" thickBot="1">
      <c r="A74" s="42" t="s">
        <v>89</v>
      </c>
      <c r="B74" s="38">
        <v>3200</v>
      </c>
      <c r="C74" s="38">
        <v>520</v>
      </c>
      <c r="D74" s="64">
        <f t="shared" ref="D74:I74" si="11">SUM(D75:D78)</f>
        <v>0</v>
      </c>
      <c r="E74" s="64">
        <f t="shared" si="11"/>
        <v>0</v>
      </c>
      <c r="F74" s="64">
        <f t="shared" si="11"/>
        <v>0</v>
      </c>
      <c r="G74" s="64">
        <f t="shared" si="11"/>
        <v>0</v>
      </c>
      <c r="H74" s="64">
        <f t="shared" si="11"/>
        <v>0</v>
      </c>
      <c r="I74" s="64">
        <f t="shared" si="11"/>
        <v>0</v>
      </c>
      <c r="J74" s="40">
        <f t="shared" si="1"/>
        <v>0</v>
      </c>
    </row>
    <row r="75" spans="1:10" s="8" customFormat="1" ht="102.75" customHeight="1" thickTop="1" thickBot="1">
      <c r="A75" s="54" t="s">
        <v>90</v>
      </c>
      <c r="B75" s="44">
        <v>3210</v>
      </c>
      <c r="C75" s="44">
        <v>530</v>
      </c>
      <c r="D75" s="71">
        <v>0</v>
      </c>
      <c r="E75" s="72">
        <v>0</v>
      </c>
      <c r="F75" s="71">
        <v>0</v>
      </c>
      <c r="G75" s="71">
        <v>0</v>
      </c>
      <c r="H75" s="71">
        <v>0</v>
      </c>
      <c r="I75" s="71">
        <v>0</v>
      </c>
      <c r="J75" s="69">
        <f t="shared" si="1"/>
        <v>0</v>
      </c>
    </row>
    <row r="76" spans="1:10" s="8" customFormat="1" ht="102.75" customHeight="1" thickTop="1" thickBot="1">
      <c r="A76" s="54" t="s">
        <v>91</v>
      </c>
      <c r="B76" s="44">
        <v>3220</v>
      </c>
      <c r="C76" s="44">
        <v>540</v>
      </c>
      <c r="D76" s="71">
        <v>0</v>
      </c>
      <c r="E76" s="72">
        <v>0</v>
      </c>
      <c r="F76" s="71">
        <v>0</v>
      </c>
      <c r="G76" s="71">
        <v>0</v>
      </c>
      <c r="H76" s="71">
        <v>0</v>
      </c>
      <c r="I76" s="71">
        <v>0</v>
      </c>
      <c r="J76" s="69">
        <f t="shared" si="1"/>
        <v>0</v>
      </c>
    </row>
    <row r="77" spans="1:10" s="8" customFormat="1" ht="125.25" customHeight="1" thickTop="1" thickBot="1">
      <c r="A77" s="43" t="s">
        <v>92</v>
      </c>
      <c r="B77" s="44">
        <v>3230</v>
      </c>
      <c r="C77" s="44">
        <v>550</v>
      </c>
      <c r="D77" s="71">
        <v>0</v>
      </c>
      <c r="E77" s="72">
        <v>0</v>
      </c>
      <c r="F77" s="71">
        <v>0</v>
      </c>
      <c r="G77" s="71">
        <v>0</v>
      </c>
      <c r="H77" s="71">
        <v>0</v>
      </c>
      <c r="I77" s="71">
        <v>0</v>
      </c>
      <c r="J77" s="69">
        <f t="shared" si="1"/>
        <v>0</v>
      </c>
    </row>
    <row r="78" spans="1:10" s="8" customFormat="1" ht="46.5" customHeight="1" thickTop="1" thickBot="1">
      <c r="A78" s="54" t="s">
        <v>93</v>
      </c>
      <c r="B78" s="44">
        <v>3240</v>
      </c>
      <c r="C78" s="44">
        <v>560</v>
      </c>
      <c r="D78" s="62">
        <v>0</v>
      </c>
      <c r="E78" s="63">
        <v>0</v>
      </c>
      <c r="F78" s="62">
        <v>0</v>
      </c>
      <c r="G78" s="62">
        <v>0</v>
      </c>
      <c r="H78" s="62">
        <v>0</v>
      </c>
      <c r="I78" s="62">
        <v>0</v>
      </c>
      <c r="J78" s="69">
        <f t="shared" si="1"/>
        <v>0</v>
      </c>
    </row>
    <row r="79" spans="1:10" s="8" customFormat="1" ht="33" customHeight="1" thickTop="1" thickBot="1">
      <c r="A79" s="38" t="s">
        <v>94</v>
      </c>
      <c r="B79" s="38">
        <v>4100</v>
      </c>
      <c r="C79" s="38">
        <v>570</v>
      </c>
      <c r="D79" s="72">
        <f t="shared" ref="D79:I79" si="12">SUM(D80)</f>
        <v>0</v>
      </c>
      <c r="E79" s="72">
        <f t="shared" si="12"/>
        <v>0</v>
      </c>
      <c r="F79" s="72">
        <f t="shared" si="12"/>
        <v>0</v>
      </c>
      <c r="G79" s="72">
        <f t="shared" si="12"/>
        <v>0</v>
      </c>
      <c r="H79" s="72">
        <f t="shared" si="12"/>
        <v>0</v>
      </c>
      <c r="I79" s="72">
        <f t="shared" si="12"/>
        <v>0</v>
      </c>
      <c r="J79" s="40">
        <f t="shared" si="1"/>
        <v>0</v>
      </c>
    </row>
    <row r="80" spans="1:10" s="8" customFormat="1" ht="35.25" thickTop="1" thickBot="1">
      <c r="A80" s="43" t="s">
        <v>95</v>
      </c>
      <c r="B80" s="44">
        <v>4110</v>
      </c>
      <c r="C80" s="44">
        <v>580</v>
      </c>
      <c r="D80" s="63">
        <f t="shared" ref="D80:I80" si="13">SUM(D81:D83)</f>
        <v>0</v>
      </c>
      <c r="E80" s="63">
        <f t="shared" si="13"/>
        <v>0</v>
      </c>
      <c r="F80" s="63">
        <f t="shared" si="13"/>
        <v>0</v>
      </c>
      <c r="G80" s="63">
        <f t="shared" si="13"/>
        <v>0</v>
      </c>
      <c r="H80" s="63">
        <f t="shared" si="13"/>
        <v>0</v>
      </c>
      <c r="I80" s="63">
        <f t="shared" si="13"/>
        <v>0</v>
      </c>
      <c r="J80" s="69">
        <f t="shared" si="1"/>
        <v>0</v>
      </c>
    </row>
    <row r="81" spans="1:10" s="8" customFormat="1" ht="80.25" customHeight="1" thickTop="1" thickBot="1">
      <c r="A81" s="49" t="s">
        <v>96</v>
      </c>
      <c r="B81" s="41">
        <v>4111</v>
      </c>
      <c r="C81" s="41">
        <v>590</v>
      </c>
      <c r="D81" s="62">
        <v>0</v>
      </c>
      <c r="E81" s="63">
        <v>0</v>
      </c>
      <c r="F81" s="62">
        <v>0</v>
      </c>
      <c r="G81" s="62">
        <v>0</v>
      </c>
      <c r="H81" s="62">
        <v>0</v>
      </c>
      <c r="I81" s="62">
        <v>0</v>
      </c>
      <c r="J81" s="53">
        <f t="shared" si="1"/>
        <v>0</v>
      </c>
    </row>
    <row r="82" spans="1:10" s="8" customFormat="1" ht="80.25" customHeight="1" thickTop="1" thickBot="1">
      <c r="A82" s="49" t="s">
        <v>97</v>
      </c>
      <c r="B82" s="41">
        <v>4112</v>
      </c>
      <c r="C82" s="41">
        <v>600</v>
      </c>
      <c r="D82" s="62">
        <v>0</v>
      </c>
      <c r="E82" s="63">
        <v>0</v>
      </c>
      <c r="F82" s="62">
        <v>0</v>
      </c>
      <c r="G82" s="62">
        <v>0</v>
      </c>
      <c r="H82" s="62">
        <v>0</v>
      </c>
      <c r="I82" s="62">
        <v>0</v>
      </c>
      <c r="J82" s="53">
        <f t="shared" si="1"/>
        <v>0</v>
      </c>
    </row>
    <row r="83" spans="1:10" s="8" customFormat="1" ht="48" customHeight="1" thickTop="1" thickBot="1">
      <c r="A83" s="73" t="s">
        <v>98</v>
      </c>
      <c r="B83" s="41">
        <v>4113</v>
      </c>
      <c r="C83" s="41">
        <v>610</v>
      </c>
      <c r="D83" s="67">
        <v>0</v>
      </c>
      <c r="E83" s="68">
        <v>0</v>
      </c>
      <c r="F83" s="67">
        <v>0</v>
      </c>
      <c r="G83" s="67">
        <v>0</v>
      </c>
      <c r="H83" s="67">
        <v>0</v>
      </c>
      <c r="I83" s="67">
        <v>0</v>
      </c>
      <c r="J83" s="53">
        <f t="shared" si="1"/>
        <v>0</v>
      </c>
    </row>
    <row r="84" spans="1:10" s="8" customFormat="1" ht="33" customHeight="1" thickTop="1" thickBot="1">
      <c r="A84" s="38" t="s">
        <v>99</v>
      </c>
      <c r="B84" s="38">
        <v>4200</v>
      </c>
      <c r="C84" s="38">
        <v>620</v>
      </c>
      <c r="D84" s="64">
        <f t="shared" ref="D84:I84" si="14">D85</f>
        <v>0</v>
      </c>
      <c r="E84" s="64">
        <f t="shared" si="14"/>
        <v>0</v>
      </c>
      <c r="F84" s="64">
        <f t="shared" si="14"/>
        <v>0</v>
      </c>
      <c r="G84" s="64">
        <f t="shared" si="14"/>
        <v>0</v>
      </c>
      <c r="H84" s="64">
        <f t="shared" si="14"/>
        <v>0</v>
      </c>
      <c r="I84" s="64">
        <f t="shared" si="14"/>
        <v>0</v>
      </c>
      <c r="J84" s="40">
        <f t="shared" si="1"/>
        <v>0</v>
      </c>
    </row>
    <row r="85" spans="1:10" s="8" customFormat="1" ht="35.25" thickTop="1" thickBot="1">
      <c r="A85" s="43" t="s">
        <v>100</v>
      </c>
      <c r="B85" s="44">
        <v>4210</v>
      </c>
      <c r="C85" s="44">
        <v>630</v>
      </c>
      <c r="D85" s="62">
        <v>0</v>
      </c>
      <c r="E85" s="63">
        <v>0</v>
      </c>
      <c r="F85" s="62">
        <v>0</v>
      </c>
      <c r="G85" s="62">
        <v>0</v>
      </c>
      <c r="H85" s="62">
        <v>0</v>
      </c>
      <c r="I85" s="62">
        <v>0</v>
      </c>
      <c r="J85" s="69">
        <f t="shared" si="1"/>
        <v>0</v>
      </c>
    </row>
    <row r="86" spans="1:10" s="8" customFormat="1" ht="24" customHeight="1" thickTop="1" thickBot="1">
      <c r="A86" s="49" t="s">
        <v>101</v>
      </c>
      <c r="B86" s="41">
        <v>5000</v>
      </c>
      <c r="C86" s="41">
        <v>640</v>
      </c>
      <c r="D86" s="67" t="s">
        <v>102</v>
      </c>
      <c r="E86" s="67">
        <v>0</v>
      </c>
      <c r="F86" s="74" t="s">
        <v>102</v>
      </c>
      <c r="G86" s="74" t="s">
        <v>102</v>
      </c>
      <c r="H86" s="74" t="s">
        <v>102</v>
      </c>
      <c r="I86" s="74" t="s">
        <v>102</v>
      </c>
      <c r="J86" s="53" t="s">
        <v>102</v>
      </c>
    </row>
    <row r="87" spans="1:10" s="8" customFormat="1" ht="24" thickTop="1" thickBot="1">
      <c r="A87" s="49" t="s">
        <v>103</v>
      </c>
      <c r="B87" s="41">
        <v>9000</v>
      </c>
      <c r="C87" s="41">
        <v>650</v>
      </c>
      <c r="D87" s="67">
        <v>0</v>
      </c>
      <c r="E87" s="68">
        <v>0</v>
      </c>
      <c r="F87" s="67">
        <v>0</v>
      </c>
      <c r="G87" s="67">
        <v>0</v>
      </c>
      <c r="H87" s="67">
        <v>0</v>
      </c>
      <c r="I87" s="67">
        <v>0</v>
      </c>
      <c r="J87" s="53">
        <f t="shared" si="1"/>
        <v>0</v>
      </c>
    </row>
    <row r="88" spans="1:10" s="8" customFormat="1" ht="12" thickTop="1">
      <c r="A88" s="75"/>
      <c r="B88" s="76"/>
      <c r="C88" s="76">
        <v>650</v>
      </c>
      <c r="D88" s="77"/>
      <c r="E88" s="78"/>
      <c r="F88" s="77"/>
      <c r="G88" s="77"/>
      <c r="H88" s="77"/>
      <c r="I88" s="77"/>
      <c r="J88" s="79"/>
    </row>
    <row r="89" spans="1:10" s="8" customFormat="1" ht="11.25">
      <c r="A89" s="80"/>
      <c r="B89" s="81"/>
      <c r="C89" s="81"/>
      <c r="D89" s="82"/>
      <c r="E89" s="83"/>
      <c r="F89" s="82"/>
      <c r="G89" s="82"/>
      <c r="H89" s="82"/>
      <c r="I89" s="82"/>
      <c r="J89" s="84"/>
    </row>
    <row r="90" spans="1:10" s="8" customFormat="1" ht="11.25">
      <c r="A90" s="80"/>
      <c r="B90" s="81"/>
      <c r="C90" s="81"/>
      <c r="D90" s="82"/>
      <c r="E90" s="83"/>
      <c r="F90" s="82"/>
      <c r="G90" s="82"/>
      <c r="H90" s="82"/>
      <c r="I90" s="82"/>
      <c r="J90" s="84"/>
    </row>
    <row r="91" spans="1:10" s="8" customFormat="1" ht="12.75">
      <c r="A91" s="85"/>
      <c r="B91" s="81"/>
      <c r="C91" s="81"/>
      <c r="D91" s="82"/>
      <c r="E91" s="86"/>
      <c r="F91" s="82"/>
      <c r="G91" s="82"/>
      <c r="H91" s="82"/>
      <c r="I91" s="82"/>
      <c r="J91" s="84"/>
    </row>
    <row r="92" spans="1:10" s="8" customFormat="1" ht="11.25">
      <c r="A92" s="87"/>
      <c r="B92" s="88"/>
      <c r="C92" s="88"/>
      <c r="D92" s="89"/>
      <c r="E92" s="90"/>
      <c r="F92" s="89"/>
      <c r="G92" s="89"/>
      <c r="H92" s="89"/>
      <c r="I92" s="89"/>
      <c r="J92" s="91"/>
    </row>
    <row r="93" spans="1:10" s="8" customFormat="1" ht="11.25">
      <c r="A93" s="80"/>
      <c r="B93" s="81"/>
      <c r="C93" s="81"/>
      <c r="D93" s="82"/>
      <c r="E93" s="83"/>
      <c r="F93" s="82"/>
      <c r="G93" s="82"/>
      <c r="H93" s="82"/>
      <c r="I93" s="82"/>
      <c r="J93" s="84"/>
    </row>
    <row r="94" spans="1:10" s="8" customFormat="1" ht="11.25">
      <c r="A94" s="80"/>
      <c r="B94" s="81"/>
      <c r="C94" s="81"/>
      <c r="D94" s="82"/>
      <c r="E94" s="83"/>
      <c r="F94" s="82"/>
      <c r="G94" s="82"/>
      <c r="H94" s="82"/>
      <c r="I94" s="82"/>
      <c r="J94" s="84"/>
    </row>
    <row r="95" spans="1:10" s="8" customFormat="1" ht="11.25">
      <c r="A95" s="80"/>
      <c r="B95" s="81"/>
      <c r="C95" s="81"/>
      <c r="D95" s="82"/>
      <c r="E95" s="83"/>
      <c r="F95" s="82"/>
      <c r="G95" s="82"/>
      <c r="H95" s="82"/>
      <c r="I95" s="82"/>
      <c r="J95" s="84"/>
    </row>
    <row r="96" spans="1:10" s="8" customFormat="1" ht="12">
      <c r="A96" s="92"/>
      <c r="B96" s="93"/>
      <c r="C96" s="93"/>
      <c r="D96" s="94"/>
      <c r="E96" s="95"/>
      <c r="F96" s="94"/>
      <c r="G96" s="94"/>
      <c r="H96" s="94"/>
      <c r="I96" s="94"/>
      <c r="J96" s="91"/>
    </row>
    <row r="97" spans="1:10" s="8" customFormat="1" ht="11.25">
      <c r="A97" s="87"/>
      <c r="B97" s="88"/>
      <c r="C97" s="88"/>
      <c r="D97" s="96"/>
      <c r="E97" s="97"/>
      <c r="F97" s="96"/>
      <c r="G97" s="96"/>
      <c r="H97" s="96"/>
      <c r="I97" s="96"/>
      <c r="J97" s="98"/>
    </row>
    <row r="98" spans="1:10" s="8" customFormat="1" ht="11.25">
      <c r="A98" s="87"/>
      <c r="B98" s="88"/>
      <c r="C98" s="88"/>
      <c r="D98" s="96"/>
      <c r="E98" s="97"/>
      <c r="F98" s="96"/>
      <c r="G98" s="96"/>
      <c r="H98" s="96"/>
      <c r="I98" s="96"/>
      <c r="J98" s="98"/>
    </row>
    <row r="99" spans="1:10" s="8" customFormat="1" ht="11.25">
      <c r="A99" s="99"/>
      <c r="B99" s="100"/>
      <c r="C99" s="81"/>
      <c r="D99" s="83"/>
      <c r="E99" s="101"/>
      <c r="F99" s="102"/>
      <c r="G99" s="102"/>
      <c r="H99" s="102"/>
      <c r="I99" s="102"/>
      <c r="J99" s="103"/>
    </row>
    <row r="100" spans="1:10">
      <c r="A100" s="13" t="s">
        <v>104</v>
      </c>
      <c r="D100" s="104"/>
      <c r="E100" s="104"/>
    </row>
    <row r="101" spans="1:10" s="1" customFormat="1">
      <c r="A101" s="105" t="str">
        <f>[1]ЗАПОЛНИТЬ!F30</f>
        <v xml:space="preserve">Керівник </v>
      </c>
      <c r="C101" s="105"/>
      <c r="D101" s="106"/>
      <c r="E101" s="106"/>
      <c r="F101" s="105"/>
      <c r="G101" s="107" t="s">
        <v>105</v>
      </c>
      <c r="H101" s="107"/>
      <c r="I101" s="107"/>
    </row>
    <row r="102" spans="1:10" s="1" customFormat="1">
      <c r="B102" s="105"/>
      <c r="C102" s="105"/>
      <c r="D102" s="108" t="s">
        <v>106</v>
      </c>
      <c r="E102" s="108"/>
      <c r="F102" s="105"/>
      <c r="G102" s="109" t="s">
        <v>107</v>
      </c>
      <c r="H102" s="109"/>
    </row>
    <row r="103" spans="1:10" s="1" customFormat="1">
      <c r="A103" s="105" t="str">
        <f>[1]ЗАПОЛНИТЬ!F31</f>
        <v>Головний бухгалтер</v>
      </c>
      <c r="C103" s="105"/>
      <c r="D103" s="110"/>
      <c r="E103" s="110"/>
      <c r="F103" s="105"/>
      <c r="G103" s="107" t="str">
        <f>[1]ЗАПОЛНИТЬ!F28</f>
        <v>М.І.Гунько</v>
      </c>
      <c r="H103" s="107"/>
      <c r="I103" s="107"/>
    </row>
    <row r="104" spans="1:10" s="1" customFormat="1">
      <c r="A104" s="111" t="s">
        <v>108</v>
      </c>
      <c r="C104" s="105"/>
      <c r="D104" s="108" t="s">
        <v>106</v>
      </c>
      <c r="E104" s="108"/>
      <c r="G104" s="109" t="s">
        <v>107</v>
      </c>
      <c r="H104" s="109"/>
      <c r="I104" s="112"/>
    </row>
    <row r="105" spans="1:10" s="1" customFormat="1">
      <c r="A105" s="8"/>
    </row>
    <row r="107" spans="1:10">
      <c r="A107" s="113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2020-11-11T08:00:26Z</dcterms:created>
  <dcterms:modified xsi:type="dcterms:W3CDTF">2020-11-11T08:04:39Z</dcterms:modified>
</cp:coreProperties>
</file>