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270" windowHeight="4635" tabRatio="883" activeTab="0"/>
  </bookViews>
  <sheets>
    <sheet name="Поліська 01.09.19" sheetId="1" r:id="rId1"/>
    <sheet name="Поліська (2)" sheetId="2" r:id="rId2"/>
    <sheet name="Поліська" sheetId="3" r:id="rId3"/>
  </sheets>
  <definedNames>
    <definedName name="_xlnm.Print_Area" localSheetId="2">'Поліська'!$A$1:$AA$48</definedName>
    <definedName name="_xlnm.Print_Area" localSheetId="1">'Поліська (2)'!$A$1:$AA$47</definedName>
    <definedName name="_xlnm.Print_Area" localSheetId="0">'Поліська 01.09.19'!$A$1:$AA$51</definedName>
  </definedNames>
  <calcPr fullCalcOnLoad="1"/>
</workbook>
</file>

<file path=xl/sharedStrings.xml><?xml version="1.0" encoding="utf-8"?>
<sst xmlns="http://schemas.openxmlformats.org/spreadsheetml/2006/main" count="284" uniqueCount="103">
  <si>
    <t>№</t>
  </si>
  <si>
    <t>п/п</t>
  </si>
  <si>
    <t>Окл.</t>
  </si>
  <si>
    <t>Назва посади</t>
  </si>
  <si>
    <t>ЗАТВЕРДЖУЮ</t>
  </si>
  <si>
    <t>кількість штатних</t>
  </si>
  <si>
    <t>одиниць</t>
  </si>
  <si>
    <t xml:space="preserve">тарифний </t>
  </si>
  <si>
    <t>розряд</t>
  </si>
  <si>
    <t>посадовий</t>
  </si>
  <si>
    <t>оклад</t>
  </si>
  <si>
    <t>Надбавки (грн)</t>
  </si>
  <si>
    <t>Доплати (грн)</t>
  </si>
  <si>
    <t>за вислугу</t>
  </si>
  <si>
    <t>років</t>
  </si>
  <si>
    <t>престижність</t>
  </si>
  <si>
    <t>перевірка</t>
  </si>
  <si>
    <t>зошитів</t>
  </si>
  <si>
    <t>класне</t>
  </si>
  <si>
    <t>керівництво</t>
  </si>
  <si>
    <t>завідування</t>
  </si>
  <si>
    <t>кабінетом</t>
  </si>
  <si>
    <t xml:space="preserve">завідув. </t>
  </si>
  <si>
    <t>бібл.фондом</t>
  </si>
  <si>
    <t>обслугов</t>
  </si>
  <si>
    <t>комп.техніки</t>
  </si>
  <si>
    <t>прибирання</t>
  </si>
  <si>
    <t>туалетів</t>
  </si>
  <si>
    <t>доплата до</t>
  </si>
  <si>
    <t>мінімальної</t>
  </si>
  <si>
    <t>інші</t>
  </si>
  <si>
    <t>доплати</t>
  </si>
  <si>
    <t>місяць</t>
  </si>
  <si>
    <t>за</t>
  </si>
  <si>
    <t>рік</t>
  </si>
  <si>
    <t>Фонд зарплати (грн)</t>
  </si>
  <si>
    <t>з місячним фондом заробітної плати</t>
  </si>
  <si>
    <t>Директор</t>
  </si>
  <si>
    <t xml:space="preserve">робота в </t>
  </si>
  <si>
    <t>нічний час</t>
  </si>
  <si>
    <t>Педагог-організатор</t>
  </si>
  <si>
    <t>Педагогічні ставки</t>
  </si>
  <si>
    <t>створення</t>
  </si>
  <si>
    <t>веб.сайту</t>
  </si>
  <si>
    <t>Всього педагогічні ставки:</t>
  </si>
  <si>
    <t>*</t>
  </si>
  <si>
    <t>Кухар</t>
  </si>
  <si>
    <t>Сторож</t>
  </si>
  <si>
    <t>Кочегар (постійний)</t>
  </si>
  <si>
    <t>Кочегар (сезонний)</t>
  </si>
  <si>
    <t>Всього допоміжний персонал:</t>
  </si>
  <si>
    <t>РАЗОМ:</t>
  </si>
  <si>
    <t>Директор школи</t>
  </si>
  <si>
    <t>Головний бухгалтер</t>
  </si>
  <si>
    <t>Т.С.Козловська</t>
  </si>
  <si>
    <t>Сільський голова                                     Л.Р.Мала</t>
  </si>
  <si>
    <t>Керівник гуртка</t>
  </si>
  <si>
    <t>Соціальний педагог</t>
  </si>
  <si>
    <t>Поліська СЗШ І-ІІІ ступенів</t>
  </si>
  <si>
    <t>Б.В.Годованець</t>
  </si>
  <si>
    <t>Прибиральник служб.  приміщ</t>
  </si>
  <si>
    <t>роб. ГПД</t>
  </si>
  <si>
    <t>Заступник директора з НВР</t>
  </si>
  <si>
    <t>17(-5%)</t>
  </si>
  <si>
    <t>Заступник директора з ВР</t>
  </si>
  <si>
    <t>Практичний психолог</t>
  </si>
  <si>
    <t>Вихователь ГПД</t>
  </si>
  <si>
    <t>Вчитель-логопед</t>
  </si>
  <si>
    <t>Вихователь по супроводу</t>
  </si>
  <si>
    <t>Асистент вчителя</t>
  </si>
  <si>
    <t>методична</t>
  </si>
  <si>
    <t>служба</t>
  </si>
  <si>
    <t>Завідувач бібліотекою</t>
  </si>
  <si>
    <t>Завідувач господарством</t>
  </si>
  <si>
    <t>Водій</t>
  </si>
  <si>
    <t>класність</t>
  </si>
  <si>
    <t>організац.</t>
  </si>
  <si>
    <t>Підсобний робітник</t>
  </si>
  <si>
    <t>Двірник</t>
  </si>
  <si>
    <t>Електромонтер</t>
  </si>
  <si>
    <r>
      <rPr>
        <b/>
        <sz val="20"/>
        <rFont val="Arial Cyr"/>
        <family val="0"/>
      </rPr>
      <t>"</t>
    </r>
    <r>
      <rPr>
        <sz val="20"/>
        <rFont val="Arial Cyr"/>
        <family val="0"/>
      </rPr>
      <t>01" лютого   2019 року</t>
    </r>
  </si>
  <si>
    <t>штат в кількості   64,10    штатних одиниць</t>
  </si>
  <si>
    <t>439380,13 грн.</t>
  </si>
  <si>
    <t xml:space="preserve">Типовий штатний розпис на 2019 рік </t>
  </si>
  <si>
    <t>188969,60 грн.</t>
  </si>
  <si>
    <t>штат в кількості  36,35    штатних одиниць</t>
  </si>
  <si>
    <t>Робітник з компл. обслугов.будівел</t>
  </si>
  <si>
    <t>Секретар</t>
  </si>
  <si>
    <t>Сестра медична</t>
  </si>
  <si>
    <t>Робітник з компл.обслугов.будівел</t>
  </si>
  <si>
    <t>штат в кількості   64,74    штатних одиниць</t>
  </si>
  <si>
    <t xml:space="preserve">Штатний розпис на 2020 рік  </t>
  </si>
  <si>
    <t>Поліської середньої загальноосвітньої школи СЗШ І-ІІІ ступенів</t>
  </si>
  <si>
    <t>класність,</t>
  </si>
  <si>
    <t>ненорм.р/дн</t>
  </si>
  <si>
    <t>Машиніст (кочегар) котельні</t>
  </si>
  <si>
    <t>486581,75 грн.</t>
  </si>
  <si>
    <t>ПОГОДЖЕНО</t>
  </si>
  <si>
    <t>Голова ПК</t>
  </si>
  <si>
    <t xml:space="preserve">Вихователь </t>
  </si>
  <si>
    <t>Водій автотранспортних засобів(автобуса)</t>
  </si>
  <si>
    <t>Робітник з комплексного обслугов.будівель</t>
  </si>
  <si>
    <t>Прибиральник службових  приміщень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</si>
</sst>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%"/>
    <numFmt numFmtId="189" formatCode="0.0"/>
    <numFmt numFmtId="190" formatCode="0.000"/>
    <numFmt numFmtId="191" formatCode="_-* #,##0.000_р_._-;\-* #,##0.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0.000%"/>
    <numFmt numFmtId="195" formatCode="0.0000%"/>
    <numFmt numFmtId="196" formatCode="0.0000"/>
    <numFmt numFmtId="197" formatCode="0.00000"/>
    <numFmt numFmtId="198" formatCode="0.000000"/>
    <numFmt numFmtId="199" formatCode="_-* #,##0.0000_р_._-;\-* #,##0.0000_р_._-;_-* &quot;-&quot;??_р_._-;_-@_-"/>
    <numFmt numFmtId="200" formatCode="#,##0.00_ ;\-#,##0.00\ "/>
    <numFmt numFmtId="201" formatCode="#,##0.00\ _г_р_н_."/>
  </numFmts>
  <fonts count="54">
    <font>
      <sz val="12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b/>
      <sz val="20"/>
      <name val="Arial Cyr"/>
      <family val="0"/>
    </font>
    <font>
      <sz val="26"/>
      <name val="Arial Cyr"/>
      <family val="2"/>
    </font>
    <font>
      <sz val="20"/>
      <name val="Arial Cyr"/>
      <family val="0"/>
    </font>
    <font>
      <b/>
      <sz val="13"/>
      <name val="Arial Cyr"/>
      <family val="0"/>
    </font>
    <font>
      <sz val="24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11"/>
      <name val="Arial Cyr"/>
      <family val="0"/>
    </font>
    <font>
      <b/>
      <sz val="26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  <font>
      <sz val="16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2" fontId="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9" fontId="9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9" fontId="9" fillId="0" borderId="21" xfId="0" applyNumberFormat="1" applyFont="1" applyBorder="1" applyAlignment="1">
      <alignment/>
    </xf>
    <xf numFmtId="9" fontId="1" fillId="0" borderId="21" xfId="0" applyNumberFormat="1" applyFont="1" applyBorder="1" applyAlignment="1">
      <alignment horizontal="center"/>
    </xf>
    <xf numFmtId="9" fontId="1" fillId="0" borderId="22" xfId="0" applyNumberFormat="1" applyFont="1" applyBorder="1" applyAlignment="1">
      <alignment horizontal="center"/>
    </xf>
    <xf numFmtId="42" fontId="1" fillId="0" borderId="21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32" borderId="14" xfId="0" applyFont="1" applyFill="1" applyBorder="1" applyAlignment="1">
      <alignment horizontal="left"/>
    </xf>
    <xf numFmtId="2" fontId="8" fillId="32" borderId="13" xfId="0" applyNumberFormat="1" applyFont="1" applyFill="1" applyBorder="1" applyAlignment="1">
      <alignment horizontal="right"/>
    </xf>
    <xf numFmtId="2" fontId="8" fillId="32" borderId="13" xfId="0" applyNumberFormat="1" applyFont="1" applyFill="1" applyBorder="1" applyAlignment="1">
      <alignment horizontal="center"/>
    </xf>
    <xf numFmtId="1" fontId="8" fillId="32" borderId="13" xfId="0" applyNumberFormat="1" applyFont="1" applyFill="1" applyBorder="1" applyAlignment="1">
      <alignment horizontal="center"/>
    </xf>
    <xf numFmtId="2" fontId="8" fillId="32" borderId="14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2" fontId="8" fillId="32" borderId="14" xfId="0" applyNumberFormat="1" applyFont="1" applyFill="1" applyBorder="1" applyAlignment="1">
      <alignment horizontal="right"/>
    </xf>
    <xf numFmtId="2" fontId="8" fillId="32" borderId="24" xfId="0" applyNumberFormat="1" applyFont="1" applyFill="1" applyBorder="1" applyAlignment="1">
      <alignment horizontal="right"/>
    </xf>
    <xf numFmtId="2" fontId="8" fillId="32" borderId="25" xfId="0" applyNumberFormat="1" applyFont="1" applyFill="1" applyBorder="1" applyAlignment="1">
      <alignment horizontal="right"/>
    </xf>
    <xf numFmtId="2" fontId="8" fillId="32" borderId="26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8" fillId="32" borderId="27" xfId="0" applyFont="1" applyFill="1" applyBorder="1" applyAlignment="1">
      <alignment horizontal="center"/>
    </xf>
    <xf numFmtId="0" fontId="8" fillId="32" borderId="28" xfId="0" applyFont="1" applyFill="1" applyBorder="1" applyAlignment="1">
      <alignment horizontal="left"/>
    </xf>
    <xf numFmtId="2" fontId="8" fillId="32" borderId="29" xfId="0" applyNumberFormat="1" applyFont="1" applyFill="1" applyBorder="1" applyAlignment="1">
      <alignment horizontal="right"/>
    </xf>
    <xf numFmtId="2" fontId="8" fillId="32" borderId="30" xfId="0" applyNumberFormat="1" applyFont="1" applyFill="1" applyBorder="1" applyAlignment="1">
      <alignment horizontal="center"/>
    </xf>
    <xf numFmtId="1" fontId="8" fillId="32" borderId="30" xfId="0" applyNumberFormat="1" applyFont="1" applyFill="1" applyBorder="1" applyAlignment="1">
      <alignment horizontal="center"/>
    </xf>
    <xf numFmtId="2" fontId="8" fillId="32" borderId="30" xfId="0" applyNumberFormat="1" applyFont="1" applyFill="1" applyBorder="1" applyAlignment="1">
      <alignment horizontal="right"/>
    </xf>
    <xf numFmtId="2" fontId="52" fillId="32" borderId="30" xfId="0" applyNumberFormat="1" applyFont="1" applyFill="1" applyBorder="1" applyAlignment="1">
      <alignment horizontal="right"/>
    </xf>
    <xf numFmtId="2" fontId="8" fillId="32" borderId="31" xfId="0" applyNumberFormat="1" applyFont="1" applyFill="1" applyBorder="1" applyAlignment="1">
      <alignment horizontal="right"/>
    </xf>
    <xf numFmtId="2" fontId="8" fillId="32" borderId="32" xfId="0" applyNumberFormat="1" applyFont="1" applyFill="1" applyBorder="1" applyAlignment="1">
      <alignment horizontal="right"/>
    </xf>
    <xf numFmtId="2" fontId="8" fillId="32" borderId="33" xfId="0" applyNumberFormat="1" applyFont="1" applyFill="1" applyBorder="1" applyAlignment="1">
      <alignment horizontal="right"/>
    </xf>
    <xf numFmtId="0" fontId="8" fillId="32" borderId="34" xfId="0" applyFont="1" applyFill="1" applyBorder="1" applyAlignment="1">
      <alignment horizontal="center"/>
    </xf>
    <xf numFmtId="0" fontId="8" fillId="32" borderId="30" xfId="0" applyFont="1" applyFill="1" applyBorder="1" applyAlignment="1">
      <alignment horizontal="left"/>
    </xf>
    <xf numFmtId="1" fontId="8" fillId="32" borderId="30" xfId="0" applyNumberFormat="1" applyFont="1" applyFill="1" applyBorder="1" applyAlignment="1">
      <alignment horizontal="right"/>
    </xf>
    <xf numFmtId="2" fontId="8" fillId="32" borderId="35" xfId="0" applyNumberFormat="1" applyFont="1" applyFill="1" applyBorder="1" applyAlignment="1">
      <alignment horizontal="right"/>
    </xf>
    <xf numFmtId="0" fontId="8" fillId="32" borderId="36" xfId="0" applyFont="1" applyFill="1" applyBorder="1" applyAlignment="1">
      <alignment horizontal="center"/>
    </xf>
    <xf numFmtId="0" fontId="8" fillId="32" borderId="37" xfId="0" applyFont="1" applyFill="1" applyBorder="1" applyAlignment="1">
      <alignment horizontal="left"/>
    </xf>
    <xf numFmtId="2" fontId="8" fillId="32" borderId="37" xfId="0" applyNumberFormat="1" applyFont="1" applyFill="1" applyBorder="1" applyAlignment="1">
      <alignment horizontal="right"/>
    </xf>
    <xf numFmtId="2" fontId="8" fillId="32" borderId="37" xfId="0" applyNumberFormat="1" applyFont="1" applyFill="1" applyBorder="1" applyAlignment="1">
      <alignment horizontal="center"/>
    </xf>
    <xf numFmtId="1" fontId="8" fillId="32" borderId="37" xfId="0" applyNumberFormat="1" applyFont="1" applyFill="1" applyBorder="1" applyAlignment="1">
      <alignment horizontal="center"/>
    </xf>
    <xf numFmtId="1" fontId="8" fillId="32" borderId="37" xfId="0" applyNumberFormat="1" applyFont="1" applyFill="1" applyBorder="1" applyAlignment="1">
      <alignment horizontal="right"/>
    </xf>
    <xf numFmtId="2" fontId="8" fillId="32" borderId="38" xfId="0" applyNumberFormat="1" applyFont="1" applyFill="1" applyBorder="1" applyAlignment="1">
      <alignment horizontal="right"/>
    </xf>
    <xf numFmtId="2" fontId="8" fillId="32" borderId="39" xfId="0" applyNumberFormat="1" applyFont="1" applyFill="1" applyBorder="1" applyAlignment="1">
      <alignment horizontal="right"/>
    </xf>
    <xf numFmtId="2" fontId="8" fillId="32" borderId="40" xfId="0" applyNumberFormat="1" applyFont="1" applyFill="1" applyBorder="1" applyAlignment="1">
      <alignment horizontal="right"/>
    </xf>
    <xf numFmtId="0" fontId="8" fillId="32" borderId="41" xfId="0" applyFont="1" applyFill="1" applyBorder="1" applyAlignment="1">
      <alignment horizontal="center"/>
    </xf>
    <xf numFmtId="0" fontId="8" fillId="32" borderId="42" xfId="0" applyFont="1" applyFill="1" applyBorder="1" applyAlignment="1">
      <alignment horizontal="left"/>
    </xf>
    <xf numFmtId="2" fontId="8" fillId="32" borderId="42" xfId="0" applyNumberFormat="1" applyFont="1" applyFill="1" applyBorder="1" applyAlignment="1">
      <alignment horizontal="right"/>
    </xf>
    <xf numFmtId="2" fontId="8" fillId="32" borderId="42" xfId="0" applyNumberFormat="1" applyFont="1" applyFill="1" applyBorder="1" applyAlignment="1">
      <alignment horizontal="center"/>
    </xf>
    <xf numFmtId="1" fontId="8" fillId="32" borderId="42" xfId="0" applyNumberFormat="1" applyFont="1" applyFill="1" applyBorder="1" applyAlignment="1">
      <alignment horizontal="center"/>
    </xf>
    <xf numFmtId="2" fontId="8" fillId="32" borderId="43" xfId="0" applyNumberFormat="1" applyFont="1" applyFill="1" applyBorder="1" applyAlignment="1">
      <alignment horizontal="right"/>
    </xf>
    <xf numFmtId="0" fontId="8" fillId="32" borderId="44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45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9" fontId="0" fillId="0" borderId="15" xfId="0" applyNumberFormat="1" applyFont="1" applyBorder="1" applyAlignment="1">
      <alignment/>
    </xf>
    <xf numFmtId="0" fontId="13" fillId="0" borderId="16" xfId="0" applyFont="1" applyBorder="1" applyAlignment="1">
      <alignment horizontal="center"/>
    </xf>
    <xf numFmtId="9" fontId="13" fillId="0" borderId="17" xfId="0" applyNumberFormat="1" applyFont="1" applyBorder="1" applyAlignment="1">
      <alignment horizontal="center"/>
    </xf>
    <xf numFmtId="9" fontId="13" fillId="0" borderId="16" xfId="0" applyNumberFormat="1" applyFont="1" applyBorder="1" applyAlignment="1">
      <alignment horizontal="center"/>
    </xf>
    <xf numFmtId="9" fontId="13" fillId="0" borderId="15" xfId="0" applyNumberFormat="1" applyFont="1" applyBorder="1" applyAlignment="1">
      <alignment horizontal="center"/>
    </xf>
    <xf numFmtId="9" fontId="13" fillId="0" borderId="18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9" fontId="0" fillId="0" borderId="21" xfId="0" applyNumberFormat="1" applyFont="1" applyBorder="1" applyAlignment="1">
      <alignment/>
    </xf>
    <xf numFmtId="9" fontId="13" fillId="0" borderId="21" xfId="0" applyNumberFormat="1" applyFont="1" applyBorder="1" applyAlignment="1">
      <alignment horizontal="center"/>
    </xf>
    <xf numFmtId="9" fontId="13" fillId="0" borderId="22" xfId="0" applyNumberFormat="1" applyFont="1" applyBorder="1" applyAlignment="1">
      <alignment horizontal="center"/>
    </xf>
    <xf numFmtId="42" fontId="13" fillId="0" borderId="21" xfId="0" applyNumberFormat="1" applyFont="1" applyBorder="1" applyAlignment="1">
      <alignment horizontal="center"/>
    </xf>
    <xf numFmtId="9" fontId="13" fillId="0" borderId="23" xfId="0" applyNumberFormat="1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left"/>
    </xf>
    <xf numFmtId="2" fontId="2" fillId="32" borderId="29" xfId="0" applyNumberFormat="1" applyFont="1" applyFill="1" applyBorder="1" applyAlignment="1">
      <alignment horizontal="right"/>
    </xf>
    <xf numFmtId="2" fontId="2" fillId="32" borderId="30" xfId="0" applyNumberFormat="1" applyFont="1" applyFill="1" applyBorder="1" applyAlignment="1">
      <alignment horizontal="center"/>
    </xf>
    <xf numFmtId="1" fontId="2" fillId="32" borderId="30" xfId="0" applyNumberFormat="1" applyFont="1" applyFill="1" applyBorder="1" applyAlignment="1">
      <alignment horizontal="center"/>
    </xf>
    <xf numFmtId="2" fontId="2" fillId="32" borderId="30" xfId="0" applyNumberFormat="1" applyFont="1" applyFill="1" applyBorder="1" applyAlignment="1">
      <alignment horizontal="right"/>
    </xf>
    <xf numFmtId="2" fontId="53" fillId="32" borderId="30" xfId="0" applyNumberFormat="1" applyFont="1" applyFill="1" applyBorder="1" applyAlignment="1">
      <alignment horizontal="right"/>
    </xf>
    <xf numFmtId="2" fontId="2" fillId="32" borderId="31" xfId="0" applyNumberFormat="1" applyFont="1" applyFill="1" applyBorder="1" applyAlignment="1">
      <alignment horizontal="right"/>
    </xf>
    <xf numFmtId="2" fontId="2" fillId="32" borderId="32" xfId="0" applyNumberFormat="1" applyFont="1" applyFill="1" applyBorder="1" applyAlignment="1">
      <alignment horizontal="right"/>
    </xf>
    <xf numFmtId="2" fontId="2" fillId="32" borderId="33" xfId="0" applyNumberFormat="1" applyFont="1" applyFill="1" applyBorder="1" applyAlignment="1">
      <alignment horizontal="right"/>
    </xf>
    <xf numFmtId="0" fontId="2" fillId="32" borderId="34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left"/>
    </xf>
    <xf numFmtId="1" fontId="2" fillId="32" borderId="30" xfId="0" applyNumberFormat="1" applyFont="1" applyFill="1" applyBorder="1" applyAlignment="1">
      <alignment horizontal="right"/>
    </xf>
    <xf numFmtId="2" fontId="2" fillId="32" borderId="35" xfId="0" applyNumberFormat="1" applyFont="1" applyFill="1" applyBorder="1" applyAlignment="1">
      <alignment horizontal="right"/>
    </xf>
    <xf numFmtId="0" fontId="2" fillId="32" borderId="36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left"/>
    </xf>
    <xf numFmtId="2" fontId="2" fillId="32" borderId="37" xfId="0" applyNumberFormat="1" applyFont="1" applyFill="1" applyBorder="1" applyAlignment="1">
      <alignment horizontal="right"/>
    </xf>
    <xf numFmtId="2" fontId="2" fillId="32" borderId="37" xfId="0" applyNumberFormat="1" applyFont="1" applyFill="1" applyBorder="1" applyAlignment="1">
      <alignment horizontal="center"/>
    </xf>
    <xf numFmtId="1" fontId="2" fillId="32" borderId="37" xfId="0" applyNumberFormat="1" applyFont="1" applyFill="1" applyBorder="1" applyAlignment="1">
      <alignment horizontal="center"/>
    </xf>
    <xf numFmtId="1" fontId="2" fillId="32" borderId="37" xfId="0" applyNumberFormat="1" applyFont="1" applyFill="1" applyBorder="1" applyAlignment="1">
      <alignment horizontal="right"/>
    </xf>
    <xf numFmtId="2" fontId="2" fillId="32" borderId="38" xfId="0" applyNumberFormat="1" applyFont="1" applyFill="1" applyBorder="1" applyAlignment="1">
      <alignment horizontal="right"/>
    </xf>
    <xf numFmtId="2" fontId="2" fillId="32" borderId="39" xfId="0" applyNumberFormat="1" applyFont="1" applyFill="1" applyBorder="1" applyAlignment="1">
      <alignment horizontal="right"/>
    </xf>
    <xf numFmtId="2" fontId="2" fillId="32" borderId="40" xfId="0" applyNumberFormat="1" applyFont="1" applyFill="1" applyBorder="1" applyAlignment="1">
      <alignment horizontal="right"/>
    </xf>
    <xf numFmtId="2" fontId="2" fillId="32" borderId="14" xfId="0" applyNumberFormat="1" applyFont="1" applyFill="1" applyBorder="1" applyAlignment="1">
      <alignment horizontal="right"/>
    </xf>
    <xf numFmtId="2" fontId="2" fillId="32" borderId="14" xfId="0" applyNumberFormat="1" applyFont="1" applyFill="1" applyBorder="1" applyAlignment="1">
      <alignment horizontal="center"/>
    </xf>
    <xf numFmtId="1" fontId="2" fillId="32" borderId="14" xfId="0" applyNumberFormat="1" applyFont="1" applyFill="1" applyBorder="1" applyAlignment="1">
      <alignment horizontal="center"/>
    </xf>
    <xf numFmtId="2" fontId="2" fillId="32" borderId="24" xfId="0" applyNumberFormat="1" applyFont="1" applyFill="1" applyBorder="1" applyAlignment="1">
      <alignment horizontal="right"/>
    </xf>
    <xf numFmtId="2" fontId="2" fillId="32" borderId="26" xfId="0" applyNumberFormat="1" applyFont="1" applyFill="1" applyBorder="1" applyAlignment="1">
      <alignment horizontal="right"/>
    </xf>
    <xf numFmtId="0" fontId="2" fillId="32" borderId="41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left"/>
    </xf>
    <xf numFmtId="2" fontId="2" fillId="32" borderId="42" xfId="0" applyNumberFormat="1" applyFont="1" applyFill="1" applyBorder="1" applyAlignment="1">
      <alignment horizontal="right"/>
    </xf>
    <xf numFmtId="2" fontId="2" fillId="32" borderId="42" xfId="0" applyNumberFormat="1" applyFont="1" applyFill="1" applyBorder="1" applyAlignment="1">
      <alignment horizontal="center"/>
    </xf>
    <xf numFmtId="1" fontId="2" fillId="32" borderId="42" xfId="0" applyNumberFormat="1" applyFont="1" applyFill="1" applyBorder="1" applyAlignment="1">
      <alignment horizontal="center"/>
    </xf>
    <xf numFmtId="2" fontId="2" fillId="32" borderId="43" xfId="0" applyNumberFormat="1" applyFont="1" applyFill="1" applyBorder="1" applyAlignment="1">
      <alignment horizontal="right"/>
    </xf>
    <xf numFmtId="0" fontId="2" fillId="32" borderId="44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left"/>
    </xf>
    <xf numFmtId="2" fontId="2" fillId="32" borderId="13" xfId="0" applyNumberFormat="1" applyFont="1" applyFill="1" applyBorder="1" applyAlignment="1">
      <alignment horizontal="right"/>
    </xf>
    <xf numFmtId="2" fontId="2" fillId="32" borderId="13" xfId="0" applyNumberFormat="1" applyFont="1" applyFill="1" applyBorder="1" applyAlignment="1">
      <alignment horizontal="center"/>
    </xf>
    <xf numFmtId="1" fontId="2" fillId="32" borderId="13" xfId="0" applyNumberFormat="1" applyFont="1" applyFill="1" applyBorder="1" applyAlignment="1">
      <alignment horizontal="center"/>
    </xf>
    <xf numFmtId="2" fontId="2" fillId="32" borderId="25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66"/>
  <sheetViews>
    <sheetView tabSelected="1" view="pageBreakPreview" zoomScale="50" zoomScaleNormal="50" zoomScaleSheetLayoutView="50" zoomScalePageLayoutView="0" workbookViewId="0" topLeftCell="A23">
      <selection activeCell="I39" sqref="I39"/>
    </sheetView>
  </sheetViews>
  <sheetFormatPr defaultColWidth="8.796875" defaultRowHeight="15"/>
  <cols>
    <col min="1" max="1" width="5.296875" style="0" customWidth="1"/>
    <col min="2" max="2" width="51.19921875" style="0" customWidth="1"/>
    <col min="3" max="3" width="9.19921875" style="0" hidden="1" customWidth="1"/>
    <col min="4" max="4" width="14.3984375" style="0" customWidth="1"/>
    <col min="5" max="5" width="12.796875" style="0" customWidth="1"/>
    <col min="6" max="6" width="14.19921875" style="0" customWidth="1"/>
    <col min="7" max="7" width="13.8984375" style="0" customWidth="1"/>
    <col min="8" max="8" width="14.8984375" style="0" customWidth="1"/>
    <col min="9" max="9" width="12" style="0" customWidth="1"/>
    <col min="10" max="10" width="13.296875" style="0" customWidth="1"/>
    <col min="11" max="11" width="11.59765625" style="0" customWidth="1"/>
    <col min="12" max="12" width="12.69921875" style="0" customWidth="1"/>
    <col min="13" max="13" width="13.59765625" style="0" hidden="1" customWidth="1"/>
    <col min="14" max="14" width="12.69921875" style="0" hidden="1" customWidth="1"/>
    <col min="15" max="15" width="12.69921875" style="0" customWidth="1"/>
    <col min="16" max="16" width="12" style="0" customWidth="1"/>
    <col min="17" max="17" width="10.69921875" style="0" hidden="1" customWidth="1"/>
    <col min="18" max="18" width="7.8984375" style="0" hidden="1" customWidth="1"/>
    <col min="19" max="19" width="13.69921875" style="0" customWidth="1"/>
    <col min="20" max="20" width="11.8984375" style="0" customWidth="1"/>
    <col min="21" max="21" width="11.296875" style="0" customWidth="1"/>
    <col min="22" max="22" width="14.3984375" style="0" customWidth="1"/>
    <col min="23" max="23" width="12.19921875" style="0" hidden="1" customWidth="1"/>
    <col min="24" max="24" width="12.8984375" style="0" customWidth="1"/>
    <col min="25" max="25" width="10.59765625" style="0" hidden="1" customWidth="1"/>
    <col min="26" max="26" width="14.8984375" style="0" customWidth="1"/>
    <col min="27" max="27" width="16.3984375" style="0" customWidth="1"/>
    <col min="28" max="28" width="1.796875" style="0" customWidth="1"/>
  </cols>
  <sheetData>
    <row r="1" ht="15" hidden="1"/>
    <row r="3" spans="2:26" ht="48" customHeight="1">
      <c r="B3" s="173"/>
      <c r="C3" s="173"/>
      <c r="D3" s="173"/>
      <c r="E3" s="173"/>
      <c r="F3" s="173"/>
      <c r="G3" s="173"/>
      <c r="H3" s="173"/>
      <c r="I3" s="173"/>
      <c r="J3" s="173"/>
      <c r="U3" s="174" t="s">
        <v>4</v>
      </c>
      <c r="V3" s="174"/>
      <c r="W3" s="174"/>
      <c r="X3" s="174"/>
      <c r="Y3" s="174"/>
      <c r="Z3" s="174"/>
    </row>
    <row r="4" spans="2:27" ht="30" customHeight="1">
      <c r="B4" s="3"/>
      <c r="C4" s="3"/>
      <c r="D4" s="3"/>
      <c r="E4" s="3"/>
      <c r="F4" s="3"/>
      <c r="G4" s="3"/>
      <c r="H4" s="3"/>
      <c r="I4" s="3"/>
      <c r="J4" s="3"/>
      <c r="U4" s="44" t="s">
        <v>90</v>
      </c>
      <c r="V4" s="44"/>
      <c r="W4" s="44"/>
      <c r="X4" s="44"/>
      <c r="Y4" s="44"/>
      <c r="Z4" s="44"/>
      <c r="AA4" s="2"/>
    </row>
    <row r="5" spans="2:27" ht="24" customHeight="1">
      <c r="B5" s="3"/>
      <c r="C5" s="3"/>
      <c r="D5" s="3"/>
      <c r="E5" s="3"/>
      <c r="F5" s="3"/>
      <c r="G5" s="3"/>
      <c r="H5" s="3"/>
      <c r="I5" s="3"/>
      <c r="J5" s="3"/>
      <c r="U5" s="44" t="s">
        <v>36</v>
      </c>
      <c r="V5" s="44"/>
      <c r="W5" s="44"/>
      <c r="X5" s="44"/>
      <c r="Y5" s="44"/>
      <c r="Z5" s="44"/>
      <c r="AA5" s="2"/>
    </row>
    <row r="6" spans="2:27" ht="24" customHeight="1">
      <c r="B6" s="3"/>
      <c r="C6" s="3"/>
      <c r="D6" s="3"/>
      <c r="E6" s="3"/>
      <c r="F6" s="3"/>
      <c r="G6" s="3"/>
      <c r="H6" s="3"/>
      <c r="I6" s="3"/>
      <c r="J6" s="3"/>
      <c r="U6" s="45" t="s">
        <v>96</v>
      </c>
      <c r="V6" s="45"/>
      <c r="W6" s="45"/>
      <c r="X6" s="45"/>
      <c r="Y6" s="45"/>
      <c r="Z6" s="45"/>
      <c r="AA6" s="2"/>
    </row>
    <row r="7" spans="4:27" ht="47.25" customHeight="1"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6"/>
      <c r="T7" s="6"/>
      <c r="U7" s="44" t="s">
        <v>55</v>
      </c>
      <c r="V7" s="44"/>
      <c r="W7" s="44"/>
      <c r="X7" s="44"/>
      <c r="Y7" s="44"/>
      <c r="Z7" s="44"/>
      <c r="AA7" s="2"/>
    </row>
    <row r="8" spans="4:27" ht="26.25" customHeight="1"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4"/>
      <c r="V8" s="175">
        <v>43832</v>
      </c>
      <c r="W8" s="176"/>
      <c r="X8" s="176"/>
      <c r="Y8" s="176"/>
      <c r="Z8" s="44"/>
      <c r="AA8" s="2"/>
    </row>
    <row r="9" spans="4:26" ht="41.25" customHeight="1">
      <c r="D9" s="6"/>
      <c r="E9" s="6"/>
      <c r="F9" s="6"/>
      <c r="G9" s="172" t="s">
        <v>91</v>
      </c>
      <c r="H9" s="172"/>
      <c r="I9" s="172"/>
      <c r="J9" s="172"/>
      <c r="K9" s="172"/>
      <c r="L9" s="172"/>
      <c r="M9" s="172"/>
      <c r="N9" s="172"/>
      <c r="O9" s="172"/>
      <c r="P9" s="6"/>
      <c r="Q9" s="6"/>
      <c r="R9" s="6"/>
      <c r="S9" s="6"/>
      <c r="T9" s="6"/>
      <c r="U9" s="175"/>
      <c r="V9" s="176"/>
      <c r="W9" s="176"/>
      <c r="X9" s="176"/>
      <c r="Y9" s="3"/>
      <c r="Z9" s="3"/>
    </row>
    <row r="10" spans="4:20" ht="21.75" customHeight="1">
      <c r="D10" s="6"/>
      <c r="E10" s="6"/>
      <c r="F10" s="172" t="s">
        <v>92</v>
      </c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6"/>
    </row>
    <row r="11" spans="21:24" ht="24.75" customHeight="1" thickBot="1">
      <c r="U11" s="171"/>
      <c r="V11" s="171"/>
      <c r="W11" s="171"/>
      <c r="X11" s="171"/>
    </row>
    <row r="12" spans="1:27" ht="18.75" thickBot="1">
      <c r="A12" s="86" t="s">
        <v>0</v>
      </c>
      <c r="B12" s="162" t="s">
        <v>3</v>
      </c>
      <c r="C12" s="87"/>
      <c r="D12" s="88"/>
      <c r="E12" s="89"/>
      <c r="F12" s="89"/>
      <c r="G12" s="165" t="s">
        <v>11</v>
      </c>
      <c r="H12" s="166"/>
      <c r="I12" s="166"/>
      <c r="J12" s="166"/>
      <c r="K12" s="165" t="s">
        <v>12</v>
      </c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5"/>
      <c r="W12" s="166"/>
      <c r="X12" s="166"/>
      <c r="Y12" s="166"/>
      <c r="Z12" s="167" t="s">
        <v>35</v>
      </c>
      <c r="AA12" s="168"/>
    </row>
    <row r="13" spans="1:27" ht="24.75" customHeight="1">
      <c r="A13" s="86" t="s">
        <v>1</v>
      </c>
      <c r="B13" s="163"/>
      <c r="C13" s="169" t="s">
        <v>2</v>
      </c>
      <c r="D13" s="90" t="s">
        <v>5</v>
      </c>
      <c r="E13" s="91" t="s">
        <v>7</v>
      </c>
      <c r="F13" s="91" t="s">
        <v>9</v>
      </c>
      <c r="G13" s="92" t="s">
        <v>13</v>
      </c>
      <c r="H13" s="91" t="s">
        <v>15</v>
      </c>
      <c r="I13" s="91" t="s">
        <v>93</v>
      </c>
      <c r="J13" s="91" t="s">
        <v>70</v>
      </c>
      <c r="K13" s="93" t="s">
        <v>16</v>
      </c>
      <c r="L13" s="93" t="s">
        <v>18</v>
      </c>
      <c r="M13" s="93" t="s">
        <v>20</v>
      </c>
      <c r="N13" s="91"/>
      <c r="O13" s="91" t="s">
        <v>24</v>
      </c>
      <c r="P13" s="91" t="s">
        <v>20</v>
      </c>
      <c r="Q13" s="93"/>
      <c r="R13" s="94"/>
      <c r="S13" s="95" t="s">
        <v>38</v>
      </c>
      <c r="T13" s="95" t="s">
        <v>26</v>
      </c>
      <c r="U13" s="96" t="s">
        <v>42</v>
      </c>
      <c r="V13" s="97" t="s">
        <v>28</v>
      </c>
      <c r="W13" s="98"/>
      <c r="X13" s="98" t="s">
        <v>30</v>
      </c>
      <c r="Y13" s="91"/>
      <c r="Z13" s="99" t="s">
        <v>33</v>
      </c>
      <c r="AA13" s="100" t="s">
        <v>33</v>
      </c>
    </row>
    <row r="14" spans="1:27" ht="24.75" customHeight="1" thickBot="1">
      <c r="A14" s="101"/>
      <c r="B14" s="164"/>
      <c r="C14" s="170"/>
      <c r="D14" s="102" t="s">
        <v>6</v>
      </c>
      <c r="E14" s="103" t="s">
        <v>8</v>
      </c>
      <c r="F14" s="103" t="s">
        <v>10</v>
      </c>
      <c r="G14" s="104" t="s">
        <v>14</v>
      </c>
      <c r="H14" s="103"/>
      <c r="I14" s="103" t="s">
        <v>94</v>
      </c>
      <c r="J14" s="103" t="s">
        <v>71</v>
      </c>
      <c r="K14" s="103" t="s">
        <v>17</v>
      </c>
      <c r="L14" s="103" t="s">
        <v>19</v>
      </c>
      <c r="M14" s="103" t="s">
        <v>21</v>
      </c>
      <c r="N14" s="103"/>
      <c r="O14" s="105" t="s">
        <v>25</v>
      </c>
      <c r="P14" s="103" t="s">
        <v>21</v>
      </c>
      <c r="Q14" s="103"/>
      <c r="R14" s="103"/>
      <c r="S14" s="106" t="s">
        <v>39</v>
      </c>
      <c r="T14" s="106" t="s">
        <v>27</v>
      </c>
      <c r="U14" s="107" t="s">
        <v>43</v>
      </c>
      <c r="V14" s="108" t="s">
        <v>29</v>
      </c>
      <c r="W14" s="109"/>
      <c r="X14" s="109" t="s">
        <v>31</v>
      </c>
      <c r="Y14" s="108"/>
      <c r="Z14" s="99" t="s">
        <v>32</v>
      </c>
      <c r="AA14" s="101" t="s">
        <v>34</v>
      </c>
    </row>
    <row r="15" spans="1:27" ht="27" customHeight="1">
      <c r="A15" s="110">
        <v>1</v>
      </c>
      <c r="B15" s="111" t="s">
        <v>37</v>
      </c>
      <c r="C15" s="112"/>
      <c r="D15" s="113">
        <v>1</v>
      </c>
      <c r="E15" s="114">
        <v>17</v>
      </c>
      <c r="F15" s="115">
        <v>7252</v>
      </c>
      <c r="G15" s="115">
        <v>2175.6</v>
      </c>
      <c r="H15" s="115">
        <v>1450.4</v>
      </c>
      <c r="I15" s="115"/>
      <c r="J15" s="115"/>
      <c r="K15" s="115"/>
      <c r="L15" s="115"/>
      <c r="M15" s="115"/>
      <c r="N15" s="115"/>
      <c r="O15" s="115"/>
      <c r="P15" s="115"/>
      <c r="Q15" s="116"/>
      <c r="R15" s="115"/>
      <c r="S15" s="117"/>
      <c r="T15" s="117"/>
      <c r="U15" s="117"/>
      <c r="V15" s="115"/>
      <c r="W15" s="115"/>
      <c r="X15" s="115"/>
      <c r="Y15" s="117"/>
      <c r="Z15" s="118">
        <f aca="true" t="shared" si="0" ref="Z15:Z45">SUM(F15:Y15)</f>
        <v>10878</v>
      </c>
      <c r="AA15" s="119">
        <f>Z15*12</f>
        <v>130536</v>
      </c>
    </row>
    <row r="16" spans="1:27" ht="27" customHeight="1">
      <c r="A16" s="120">
        <v>2</v>
      </c>
      <c r="B16" s="121" t="s">
        <v>62</v>
      </c>
      <c r="C16" s="115"/>
      <c r="D16" s="113">
        <v>1</v>
      </c>
      <c r="E16" s="114" t="s">
        <v>63</v>
      </c>
      <c r="F16" s="115">
        <v>6890</v>
      </c>
      <c r="G16" s="115">
        <v>2067</v>
      </c>
      <c r="H16" s="115">
        <v>1378</v>
      </c>
      <c r="I16" s="115"/>
      <c r="J16" s="115"/>
      <c r="K16" s="115"/>
      <c r="L16" s="115"/>
      <c r="M16" s="115"/>
      <c r="N16" s="115"/>
      <c r="O16" s="115"/>
      <c r="P16" s="115"/>
      <c r="Q16" s="122"/>
      <c r="R16" s="115"/>
      <c r="S16" s="115"/>
      <c r="T16" s="115"/>
      <c r="U16" s="115"/>
      <c r="V16" s="115"/>
      <c r="W16" s="115"/>
      <c r="X16" s="115"/>
      <c r="Y16" s="117"/>
      <c r="Z16" s="117">
        <f t="shared" si="0"/>
        <v>10335</v>
      </c>
      <c r="AA16" s="123">
        <f aca="true" t="shared" si="1" ref="AA16:AA43">Z16*12</f>
        <v>124020</v>
      </c>
    </row>
    <row r="17" spans="1:27" ht="27" customHeight="1">
      <c r="A17" s="120">
        <v>3</v>
      </c>
      <c r="B17" s="121" t="s">
        <v>64</v>
      </c>
      <c r="C17" s="115"/>
      <c r="D17" s="113">
        <v>0.5</v>
      </c>
      <c r="E17" s="114" t="s">
        <v>63</v>
      </c>
      <c r="F17" s="115">
        <v>3295</v>
      </c>
      <c r="G17" s="115">
        <v>659</v>
      </c>
      <c r="H17" s="115">
        <v>659</v>
      </c>
      <c r="I17" s="115"/>
      <c r="J17" s="115"/>
      <c r="K17" s="115"/>
      <c r="L17" s="115"/>
      <c r="M17" s="115"/>
      <c r="N17" s="115"/>
      <c r="O17" s="115"/>
      <c r="P17" s="115"/>
      <c r="Q17" s="122"/>
      <c r="R17" s="115"/>
      <c r="S17" s="115"/>
      <c r="T17" s="115"/>
      <c r="U17" s="115"/>
      <c r="V17" s="115"/>
      <c r="W17" s="115"/>
      <c r="X17" s="115"/>
      <c r="Y17" s="117"/>
      <c r="Z17" s="117">
        <f t="shared" si="0"/>
        <v>4613</v>
      </c>
      <c r="AA17" s="123">
        <f t="shared" si="1"/>
        <v>55356</v>
      </c>
    </row>
    <row r="18" spans="1:27" ht="27" customHeight="1">
      <c r="A18" s="120">
        <v>4</v>
      </c>
      <c r="B18" s="121" t="s">
        <v>40</v>
      </c>
      <c r="C18" s="115"/>
      <c r="D18" s="113">
        <v>1</v>
      </c>
      <c r="E18" s="114">
        <v>13</v>
      </c>
      <c r="F18" s="115">
        <v>5249</v>
      </c>
      <c r="G18" s="115">
        <v>1574.7</v>
      </c>
      <c r="H18" s="115">
        <v>1049.8</v>
      </c>
      <c r="I18" s="115"/>
      <c r="J18" s="115"/>
      <c r="K18" s="115"/>
      <c r="L18" s="115"/>
      <c r="M18" s="115"/>
      <c r="N18" s="115"/>
      <c r="O18" s="115"/>
      <c r="P18" s="115"/>
      <c r="Q18" s="122"/>
      <c r="R18" s="115"/>
      <c r="S18" s="115"/>
      <c r="T18" s="115"/>
      <c r="U18" s="115"/>
      <c r="V18" s="115"/>
      <c r="W18" s="115"/>
      <c r="X18" s="115"/>
      <c r="Y18" s="117"/>
      <c r="Z18" s="117">
        <f t="shared" si="0"/>
        <v>7873.5</v>
      </c>
      <c r="AA18" s="123">
        <f t="shared" si="1"/>
        <v>94482</v>
      </c>
    </row>
    <row r="19" spans="1:27" ht="27" customHeight="1">
      <c r="A19" s="120">
        <v>5</v>
      </c>
      <c r="B19" s="121" t="s">
        <v>65</v>
      </c>
      <c r="C19" s="115"/>
      <c r="D19" s="113">
        <v>1</v>
      </c>
      <c r="E19" s="114">
        <v>12</v>
      </c>
      <c r="F19" s="115">
        <v>4902</v>
      </c>
      <c r="G19" s="115">
        <v>980.4</v>
      </c>
      <c r="H19" s="115">
        <v>980.4</v>
      </c>
      <c r="I19" s="115"/>
      <c r="J19" s="115"/>
      <c r="K19" s="115"/>
      <c r="L19" s="115"/>
      <c r="M19" s="115"/>
      <c r="N19" s="115"/>
      <c r="O19" s="115"/>
      <c r="P19" s="115"/>
      <c r="Q19" s="122"/>
      <c r="R19" s="115"/>
      <c r="S19" s="115"/>
      <c r="T19" s="115"/>
      <c r="U19" s="115"/>
      <c r="V19" s="115"/>
      <c r="W19" s="115"/>
      <c r="X19" s="115"/>
      <c r="Y19" s="117"/>
      <c r="Z19" s="117">
        <f t="shared" si="0"/>
        <v>6862.799999999999</v>
      </c>
      <c r="AA19" s="123">
        <f t="shared" si="1"/>
        <v>82353.59999999999</v>
      </c>
    </row>
    <row r="20" spans="1:27" ht="27" customHeight="1">
      <c r="A20" s="120">
        <v>6</v>
      </c>
      <c r="B20" s="121" t="s">
        <v>66</v>
      </c>
      <c r="C20" s="115"/>
      <c r="D20" s="113">
        <v>0.5</v>
      </c>
      <c r="E20" s="114">
        <v>10</v>
      </c>
      <c r="F20" s="115">
        <v>2104.5</v>
      </c>
      <c r="G20" s="115"/>
      <c r="H20" s="115">
        <v>420.9</v>
      </c>
      <c r="I20" s="115"/>
      <c r="J20" s="115"/>
      <c r="K20" s="115"/>
      <c r="L20" s="115"/>
      <c r="M20" s="115"/>
      <c r="N20" s="115"/>
      <c r="O20" s="115"/>
      <c r="P20" s="115"/>
      <c r="Q20" s="122"/>
      <c r="R20" s="115"/>
      <c r="S20" s="115"/>
      <c r="T20" s="115"/>
      <c r="U20" s="115"/>
      <c r="V20" s="115"/>
      <c r="W20" s="115"/>
      <c r="X20" s="115"/>
      <c r="Y20" s="117"/>
      <c r="Z20" s="117">
        <f t="shared" si="0"/>
        <v>2525.4</v>
      </c>
      <c r="AA20" s="123">
        <f t="shared" si="1"/>
        <v>30304.800000000003</v>
      </c>
    </row>
    <row r="21" spans="1:27" ht="27" customHeight="1">
      <c r="A21" s="120">
        <v>7</v>
      </c>
      <c r="B21" s="121" t="s">
        <v>66</v>
      </c>
      <c r="C21" s="115"/>
      <c r="D21" s="113">
        <v>1.99</v>
      </c>
      <c r="E21" s="114">
        <v>11</v>
      </c>
      <c r="F21" s="115">
        <v>9064.45</v>
      </c>
      <c r="G21" s="115">
        <v>1585.15</v>
      </c>
      <c r="H21" s="115">
        <v>1812.89</v>
      </c>
      <c r="I21" s="115"/>
      <c r="J21" s="115"/>
      <c r="K21" s="115"/>
      <c r="L21" s="115"/>
      <c r="M21" s="115"/>
      <c r="N21" s="115"/>
      <c r="O21" s="115"/>
      <c r="P21" s="115"/>
      <c r="Q21" s="122"/>
      <c r="R21" s="115"/>
      <c r="S21" s="115"/>
      <c r="T21" s="115"/>
      <c r="U21" s="115"/>
      <c r="V21" s="115"/>
      <c r="W21" s="115"/>
      <c r="X21" s="115"/>
      <c r="Y21" s="117"/>
      <c r="Z21" s="117">
        <f t="shared" si="0"/>
        <v>12462.49</v>
      </c>
      <c r="AA21" s="123">
        <f t="shared" si="1"/>
        <v>149549.88</v>
      </c>
    </row>
    <row r="22" spans="1:27" ht="27" customHeight="1">
      <c r="A22" s="120">
        <v>8</v>
      </c>
      <c r="B22" s="121" t="s">
        <v>66</v>
      </c>
      <c r="C22" s="115"/>
      <c r="D22" s="113">
        <v>0.83</v>
      </c>
      <c r="E22" s="114">
        <v>13</v>
      </c>
      <c r="F22" s="115">
        <v>4356.67</v>
      </c>
      <c r="G22" s="115">
        <v>871.33</v>
      </c>
      <c r="H22" s="115">
        <v>871.33</v>
      </c>
      <c r="I22" s="115"/>
      <c r="J22" s="115"/>
      <c r="K22" s="115"/>
      <c r="L22" s="115"/>
      <c r="M22" s="115"/>
      <c r="N22" s="115"/>
      <c r="O22" s="115"/>
      <c r="P22" s="115"/>
      <c r="Q22" s="122"/>
      <c r="R22" s="115"/>
      <c r="S22" s="115"/>
      <c r="T22" s="115"/>
      <c r="U22" s="115"/>
      <c r="V22" s="115"/>
      <c r="W22" s="115"/>
      <c r="X22" s="115"/>
      <c r="Y22" s="117"/>
      <c r="Z22" s="117">
        <f t="shared" si="0"/>
        <v>6099.33</v>
      </c>
      <c r="AA22" s="123">
        <f t="shared" si="1"/>
        <v>73191.95999999999</v>
      </c>
    </row>
    <row r="23" spans="1:27" ht="27" customHeight="1">
      <c r="A23" s="120">
        <v>9</v>
      </c>
      <c r="B23" s="121" t="s">
        <v>67</v>
      </c>
      <c r="C23" s="115"/>
      <c r="D23" s="113">
        <v>0.75</v>
      </c>
      <c r="E23" s="114">
        <v>13</v>
      </c>
      <c r="F23" s="115">
        <v>4920.75</v>
      </c>
      <c r="G23" s="115">
        <v>1476.23</v>
      </c>
      <c r="H23" s="115">
        <v>984.15</v>
      </c>
      <c r="I23" s="115"/>
      <c r="J23" s="115"/>
      <c r="K23" s="115"/>
      <c r="L23" s="115"/>
      <c r="M23" s="115"/>
      <c r="N23" s="115"/>
      <c r="O23" s="115"/>
      <c r="P23" s="115"/>
      <c r="Q23" s="122"/>
      <c r="R23" s="115"/>
      <c r="S23" s="115"/>
      <c r="T23" s="115"/>
      <c r="U23" s="115"/>
      <c r="V23" s="115"/>
      <c r="W23" s="115"/>
      <c r="X23" s="115"/>
      <c r="Y23" s="117"/>
      <c r="Z23" s="117">
        <f t="shared" si="0"/>
        <v>7381.129999999999</v>
      </c>
      <c r="AA23" s="123">
        <f t="shared" si="1"/>
        <v>88573.56</v>
      </c>
    </row>
    <row r="24" spans="1:27" ht="27" customHeight="1">
      <c r="A24" s="120">
        <v>10</v>
      </c>
      <c r="B24" s="121" t="s">
        <v>57</v>
      </c>
      <c r="C24" s="115"/>
      <c r="D24" s="113">
        <v>0.5</v>
      </c>
      <c r="E24" s="114">
        <v>10</v>
      </c>
      <c r="F24" s="115">
        <v>2104.5</v>
      </c>
      <c r="G24" s="115"/>
      <c r="H24" s="115">
        <v>420.9</v>
      </c>
      <c r="I24" s="115"/>
      <c r="J24" s="115"/>
      <c r="K24" s="115"/>
      <c r="L24" s="115"/>
      <c r="M24" s="115"/>
      <c r="N24" s="115"/>
      <c r="O24" s="115"/>
      <c r="P24" s="115"/>
      <c r="Q24" s="122"/>
      <c r="R24" s="115"/>
      <c r="S24" s="115"/>
      <c r="T24" s="115"/>
      <c r="U24" s="115"/>
      <c r="V24" s="115"/>
      <c r="W24" s="115"/>
      <c r="X24" s="115"/>
      <c r="Y24" s="117"/>
      <c r="Z24" s="117">
        <f t="shared" si="0"/>
        <v>2525.4</v>
      </c>
      <c r="AA24" s="123">
        <f t="shared" si="1"/>
        <v>30304.800000000003</v>
      </c>
    </row>
    <row r="25" spans="1:27" ht="27" customHeight="1">
      <c r="A25" s="120">
        <v>11</v>
      </c>
      <c r="B25" s="121" t="s">
        <v>99</v>
      </c>
      <c r="C25" s="115"/>
      <c r="D25" s="113">
        <v>1</v>
      </c>
      <c r="E25" s="114">
        <v>11</v>
      </c>
      <c r="F25" s="115">
        <v>4555</v>
      </c>
      <c r="G25" s="115">
        <v>1138.76</v>
      </c>
      <c r="H25" s="115">
        <v>911</v>
      </c>
      <c r="I25" s="115"/>
      <c r="J25" s="115"/>
      <c r="K25" s="115"/>
      <c r="L25" s="115"/>
      <c r="M25" s="115"/>
      <c r="N25" s="115"/>
      <c r="O25" s="115"/>
      <c r="P25" s="115"/>
      <c r="Q25" s="122"/>
      <c r="R25" s="115"/>
      <c r="S25" s="115"/>
      <c r="T25" s="115"/>
      <c r="U25" s="115"/>
      <c r="V25" s="115"/>
      <c r="W25" s="115"/>
      <c r="X25" s="115"/>
      <c r="Y25" s="117"/>
      <c r="Z25" s="117">
        <f t="shared" si="0"/>
        <v>6604.76</v>
      </c>
      <c r="AA25" s="123">
        <f t="shared" si="1"/>
        <v>79257.12</v>
      </c>
    </row>
    <row r="26" spans="1:27" ht="27" customHeight="1">
      <c r="A26" s="120">
        <v>12</v>
      </c>
      <c r="B26" s="121" t="s">
        <v>69</v>
      </c>
      <c r="C26" s="115"/>
      <c r="D26" s="113">
        <v>1</v>
      </c>
      <c r="E26" s="114">
        <v>10</v>
      </c>
      <c r="F26" s="115">
        <v>4209</v>
      </c>
      <c r="G26" s="115">
        <v>420.9</v>
      </c>
      <c r="H26" s="115">
        <v>841.8</v>
      </c>
      <c r="I26" s="115"/>
      <c r="J26" s="115"/>
      <c r="K26" s="115"/>
      <c r="L26" s="115"/>
      <c r="M26" s="115"/>
      <c r="N26" s="115"/>
      <c r="O26" s="115"/>
      <c r="P26" s="115"/>
      <c r="Q26" s="122"/>
      <c r="R26" s="115"/>
      <c r="S26" s="115"/>
      <c r="T26" s="115"/>
      <c r="U26" s="115"/>
      <c r="V26" s="115"/>
      <c r="W26" s="115"/>
      <c r="X26" s="115">
        <v>841.8</v>
      </c>
      <c r="Y26" s="117"/>
      <c r="Z26" s="117">
        <f t="shared" si="0"/>
        <v>6313.5</v>
      </c>
      <c r="AA26" s="123">
        <f t="shared" si="1"/>
        <v>75762</v>
      </c>
    </row>
    <row r="27" spans="1:27" ht="27" customHeight="1">
      <c r="A27" s="120">
        <v>13</v>
      </c>
      <c r="B27" s="121" t="s">
        <v>56</v>
      </c>
      <c r="C27" s="115"/>
      <c r="D27" s="113">
        <v>1.28</v>
      </c>
      <c r="E27" s="114">
        <v>10</v>
      </c>
      <c r="F27" s="115">
        <v>5378.17</v>
      </c>
      <c r="G27" s="115">
        <v>865.18</v>
      </c>
      <c r="H27" s="115">
        <v>1075.63</v>
      </c>
      <c r="I27" s="115"/>
      <c r="J27" s="115"/>
      <c r="K27" s="115"/>
      <c r="L27" s="115"/>
      <c r="M27" s="115"/>
      <c r="N27" s="115"/>
      <c r="O27" s="115"/>
      <c r="P27" s="115"/>
      <c r="Q27" s="122"/>
      <c r="R27" s="115"/>
      <c r="S27" s="115"/>
      <c r="T27" s="115"/>
      <c r="U27" s="115"/>
      <c r="V27" s="115"/>
      <c r="W27" s="115"/>
      <c r="X27" s="115"/>
      <c r="Y27" s="117"/>
      <c r="Z27" s="117">
        <f t="shared" si="0"/>
        <v>7318.9800000000005</v>
      </c>
      <c r="AA27" s="123">
        <f t="shared" si="1"/>
        <v>87827.76000000001</v>
      </c>
    </row>
    <row r="28" spans="1:27" ht="27" customHeight="1" thickBot="1">
      <c r="A28" s="124">
        <v>14</v>
      </c>
      <c r="B28" s="125" t="s">
        <v>41</v>
      </c>
      <c r="C28" s="126"/>
      <c r="D28" s="127">
        <v>28.39</v>
      </c>
      <c r="E28" s="128"/>
      <c r="F28" s="126">
        <v>155169.06</v>
      </c>
      <c r="G28" s="126">
        <v>39571.51</v>
      </c>
      <c r="H28" s="126">
        <v>31033.81</v>
      </c>
      <c r="I28" s="126"/>
      <c r="J28" s="126">
        <v>2340.25</v>
      </c>
      <c r="K28" s="126">
        <v>12871.88</v>
      </c>
      <c r="L28" s="126">
        <v>20988.45</v>
      </c>
      <c r="M28" s="126"/>
      <c r="N28" s="126"/>
      <c r="O28" s="126">
        <v>980.5</v>
      </c>
      <c r="P28" s="126">
        <v>10185.55</v>
      </c>
      <c r="Q28" s="129"/>
      <c r="R28" s="126"/>
      <c r="S28" s="126"/>
      <c r="T28" s="126"/>
      <c r="U28" s="126">
        <v>1119.2</v>
      </c>
      <c r="V28" s="126"/>
      <c r="W28" s="126"/>
      <c r="X28" s="126">
        <v>2124.7</v>
      </c>
      <c r="Y28" s="130"/>
      <c r="Z28" s="131">
        <f t="shared" si="0"/>
        <v>276384.91000000003</v>
      </c>
      <c r="AA28" s="132">
        <f t="shared" si="1"/>
        <v>3316618.9200000004</v>
      </c>
    </row>
    <row r="29" spans="1:27" ht="27" customHeight="1" thickBot="1">
      <c r="A29" s="158" t="s">
        <v>44</v>
      </c>
      <c r="B29" s="159"/>
      <c r="C29" s="133"/>
      <c r="D29" s="134">
        <f>SUM(D15:D28)</f>
        <v>40.74</v>
      </c>
      <c r="E29" s="135" t="s">
        <v>45</v>
      </c>
      <c r="F29" s="133">
        <f>SUM(F15:F28)</f>
        <v>219450.09999999998</v>
      </c>
      <c r="G29" s="133">
        <f>SUM(G15:G28)</f>
        <v>53385.76</v>
      </c>
      <c r="H29" s="133">
        <f>SUM(H15:H28)</f>
        <v>43890.009999999995</v>
      </c>
      <c r="I29" s="133">
        <f>SUM(I15:I28)</f>
        <v>0</v>
      </c>
      <c r="J29" s="133">
        <f aca="true" t="shared" si="2" ref="J29:Y29">SUM(J15:J28)</f>
        <v>2340.25</v>
      </c>
      <c r="K29" s="133">
        <f t="shared" si="2"/>
        <v>12871.88</v>
      </c>
      <c r="L29" s="133">
        <f t="shared" si="2"/>
        <v>20988.45</v>
      </c>
      <c r="M29" s="133">
        <f t="shared" si="2"/>
        <v>0</v>
      </c>
      <c r="N29" s="133">
        <f t="shared" si="2"/>
        <v>0</v>
      </c>
      <c r="O29" s="133">
        <f t="shared" si="2"/>
        <v>980.5</v>
      </c>
      <c r="P29" s="133">
        <f t="shared" si="2"/>
        <v>10185.55</v>
      </c>
      <c r="Q29" s="133">
        <f t="shared" si="2"/>
        <v>0</v>
      </c>
      <c r="R29" s="133">
        <f t="shared" si="2"/>
        <v>0</v>
      </c>
      <c r="S29" s="133">
        <f t="shared" si="2"/>
        <v>0</v>
      </c>
      <c r="T29" s="133">
        <f t="shared" si="2"/>
        <v>0</v>
      </c>
      <c r="U29" s="133">
        <f t="shared" si="2"/>
        <v>1119.2</v>
      </c>
      <c r="V29" s="133">
        <f t="shared" si="2"/>
        <v>0</v>
      </c>
      <c r="W29" s="133">
        <f t="shared" si="2"/>
        <v>0</v>
      </c>
      <c r="X29" s="133">
        <f t="shared" si="2"/>
        <v>2966.5</v>
      </c>
      <c r="Y29" s="136">
        <f t="shared" si="2"/>
        <v>0</v>
      </c>
      <c r="Z29" s="136">
        <f t="shared" si="0"/>
        <v>368178.2</v>
      </c>
      <c r="AA29" s="137">
        <f t="shared" si="1"/>
        <v>4418138.4</v>
      </c>
    </row>
    <row r="30" spans="1:27" ht="27" customHeight="1" thickBot="1">
      <c r="A30" s="138">
        <v>1</v>
      </c>
      <c r="B30" s="139" t="s">
        <v>88</v>
      </c>
      <c r="C30" s="140"/>
      <c r="D30" s="141">
        <v>1</v>
      </c>
      <c r="E30" s="142">
        <v>6</v>
      </c>
      <c r="F30" s="140">
        <v>3048</v>
      </c>
      <c r="G30" s="140">
        <v>609.6</v>
      </c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>
        <v>1065.4</v>
      </c>
      <c r="W30" s="140"/>
      <c r="X30" s="140"/>
      <c r="Y30" s="143"/>
      <c r="Z30" s="118">
        <f t="shared" si="0"/>
        <v>4723</v>
      </c>
      <c r="AA30" s="119">
        <f t="shared" si="1"/>
        <v>56676</v>
      </c>
    </row>
    <row r="31" spans="1:27" ht="27" customHeight="1" thickBot="1">
      <c r="A31" s="138">
        <v>2</v>
      </c>
      <c r="B31" s="139" t="s">
        <v>72</v>
      </c>
      <c r="C31" s="140"/>
      <c r="D31" s="141">
        <v>1</v>
      </c>
      <c r="E31" s="142">
        <v>8</v>
      </c>
      <c r="F31" s="140">
        <v>3447</v>
      </c>
      <c r="G31" s="140">
        <v>689.4</v>
      </c>
      <c r="H31" s="140">
        <v>1723.5</v>
      </c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3"/>
      <c r="Z31" s="118">
        <f t="shared" si="0"/>
        <v>5859.9</v>
      </c>
      <c r="AA31" s="119">
        <f t="shared" si="1"/>
        <v>70318.79999999999</v>
      </c>
    </row>
    <row r="32" spans="1:27" ht="27" customHeight="1" thickBot="1">
      <c r="A32" s="138">
        <v>3</v>
      </c>
      <c r="B32" s="139" t="s">
        <v>73</v>
      </c>
      <c r="C32" s="140"/>
      <c r="D32" s="141">
        <v>1</v>
      </c>
      <c r="E32" s="142">
        <v>8</v>
      </c>
      <c r="F32" s="140">
        <v>3447</v>
      </c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>
        <v>1276</v>
      </c>
      <c r="W32" s="140"/>
      <c r="X32" s="140"/>
      <c r="Y32" s="143"/>
      <c r="Z32" s="118">
        <f t="shared" si="0"/>
        <v>4723</v>
      </c>
      <c r="AA32" s="119">
        <f t="shared" si="1"/>
        <v>56676</v>
      </c>
    </row>
    <row r="33" spans="1:27" ht="27" customHeight="1" thickBot="1">
      <c r="A33" s="138">
        <v>4</v>
      </c>
      <c r="B33" s="139" t="s">
        <v>87</v>
      </c>
      <c r="C33" s="140"/>
      <c r="D33" s="141">
        <v>1</v>
      </c>
      <c r="E33" s="142">
        <v>5</v>
      </c>
      <c r="F33" s="140">
        <v>2859</v>
      </c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>
        <v>1864</v>
      </c>
      <c r="W33" s="140"/>
      <c r="X33" s="140"/>
      <c r="Y33" s="143"/>
      <c r="Z33" s="118">
        <f t="shared" si="0"/>
        <v>4723</v>
      </c>
      <c r="AA33" s="119">
        <f>Z33*12</f>
        <v>56676</v>
      </c>
    </row>
    <row r="34" spans="1:27" ht="27" customHeight="1">
      <c r="A34" s="138">
        <v>5</v>
      </c>
      <c r="B34" s="139" t="s">
        <v>100</v>
      </c>
      <c r="C34" s="140"/>
      <c r="D34" s="141">
        <v>2</v>
      </c>
      <c r="E34" s="142">
        <v>3</v>
      </c>
      <c r="F34" s="140">
        <v>4960</v>
      </c>
      <c r="G34" s="140"/>
      <c r="H34" s="140"/>
      <c r="I34" s="140">
        <v>2480</v>
      </c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2006</v>
      </c>
      <c r="W34" s="140"/>
      <c r="X34" s="140"/>
      <c r="Y34" s="143"/>
      <c r="Z34" s="118">
        <f t="shared" si="0"/>
        <v>9446</v>
      </c>
      <c r="AA34" s="119">
        <f>Z34*12</f>
        <v>113352</v>
      </c>
    </row>
    <row r="35" spans="1:27" ht="27" customHeight="1">
      <c r="A35" s="120">
        <v>6</v>
      </c>
      <c r="B35" s="121" t="s">
        <v>102</v>
      </c>
      <c r="C35" s="115"/>
      <c r="D35" s="113">
        <v>7.5</v>
      </c>
      <c r="E35" s="114">
        <v>2</v>
      </c>
      <c r="F35" s="115">
        <v>17182.5</v>
      </c>
      <c r="G35" s="115"/>
      <c r="H35" s="115"/>
      <c r="I35" s="115"/>
      <c r="J35" s="115"/>
      <c r="K35" s="115"/>
      <c r="L35" s="115"/>
      <c r="M35" s="115"/>
      <c r="N35" s="116"/>
      <c r="O35" s="115"/>
      <c r="P35" s="115"/>
      <c r="Q35" s="122"/>
      <c r="R35" s="115"/>
      <c r="S35" s="115"/>
      <c r="T35" s="115">
        <v>1718.25</v>
      </c>
      <c r="U35" s="115"/>
      <c r="V35" s="115">
        <v>18240</v>
      </c>
      <c r="W35" s="115"/>
      <c r="X35" s="115"/>
      <c r="Y35" s="117"/>
      <c r="Z35" s="117">
        <f t="shared" si="0"/>
        <v>37140.75</v>
      </c>
      <c r="AA35" s="123">
        <f t="shared" si="1"/>
        <v>445689</v>
      </c>
    </row>
    <row r="36" spans="1:27" ht="27" customHeight="1">
      <c r="A36" s="120">
        <v>7</v>
      </c>
      <c r="B36" s="121" t="s">
        <v>46</v>
      </c>
      <c r="C36" s="115"/>
      <c r="D36" s="113">
        <v>1</v>
      </c>
      <c r="E36" s="114">
        <v>4</v>
      </c>
      <c r="F36" s="115">
        <v>2670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22"/>
      <c r="R36" s="115"/>
      <c r="S36" s="115"/>
      <c r="T36" s="115"/>
      <c r="U36" s="115"/>
      <c r="V36" s="115">
        <v>2053</v>
      </c>
      <c r="W36" s="115"/>
      <c r="X36" s="115"/>
      <c r="Y36" s="117"/>
      <c r="Z36" s="117">
        <f t="shared" si="0"/>
        <v>4723</v>
      </c>
      <c r="AA36" s="123">
        <f t="shared" si="1"/>
        <v>56676</v>
      </c>
    </row>
    <row r="37" spans="1:27" ht="27" customHeight="1">
      <c r="A37" s="120">
        <v>8</v>
      </c>
      <c r="B37" s="121" t="s">
        <v>77</v>
      </c>
      <c r="C37" s="115"/>
      <c r="D37" s="113">
        <v>1</v>
      </c>
      <c r="E37" s="114">
        <v>1</v>
      </c>
      <c r="F37" s="115">
        <v>2102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22"/>
      <c r="R37" s="115"/>
      <c r="S37" s="115"/>
      <c r="T37" s="115"/>
      <c r="U37" s="115"/>
      <c r="V37" s="115">
        <v>2621</v>
      </c>
      <c r="W37" s="115"/>
      <c r="X37" s="115"/>
      <c r="Y37" s="117"/>
      <c r="Z37" s="117">
        <f t="shared" si="0"/>
        <v>4723</v>
      </c>
      <c r="AA37" s="123">
        <f t="shared" si="1"/>
        <v>56676</v>
      </c>
    </row>
    <row r="38" spans="1:27" ht="27" customHeight="1">
      <c r="A38" s="120">
        <v>9</v>
      </c>
      <c r="B38" s="121" t="s">
        <v>47</v>
      </c>
      <c r="C38" s="115"/>
      <c r="D38" s="113">
        <v>1</v>
      </c>
      <c r="E38" s="114">
        <v>2</v>
      </c>
      <c r="F38" s="115">
        <v>2291</v>
      </c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22"/>
      <c r="R38" s="115"/>
      <c r="S38" s="115">
        <v>916.4</v>
      </c>
      <c r="T38" s="115"/>
      <c r="U38" s="115"/>
      <c r="V38" s="115">
        <v>2432</v>
      </c>
      <c r="W38" s="115"/>
      <c r="X38" s="115"/>
      <c r="Y38" s="117"/>
      <c r="Z38" s="117">
        <f t="shared" si="0"/>
        <v>5639.4</v>
      </c>
      <c r="AA38" s="123">
        <f t="shared" si="1"/>
        <v>67672.79999999999</v>
      </c>
    </row>
    <row r="39" spans="1:27" ht="27" customHeight="1">
      <c r="A39" s="120">
        <v>10</v>
      </c>
      <c r="B39" s="121" t="s">
        <v>101</v>
      </c>
      <c r="C39" s="115"/>
      <c r="D39" s="113">
        <v>1</v>
      </c>
      <c r="E39" s="114">
        <v>5</v>
      </c>
      <c r="F39" s="115">
        <v>2859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22"/>
      <c r="R39" s="115"/>
      <c r="S39" s="115"/>
      <c r="T39" s="115"/>
      <c r="U39" s="115"/>
      <c r="V39" s="115">
        <v>1864</v>
      </c>
      <c r="W39" s="115"/>
      <c r="X39" s="115"/>
      <c r="Y39" s="117"/>
      <c r="Z39" s="117">
        <f t="shared" si="0"/>
        <v>4723</v>
      </c>
      <c r="AA39" s="123">
        <f t="shared" si="1"/>
        <v>56676</v>
      </c>
    </row>
    <row r="40" spans="1:27" ht="27" customHeight="1">
      <c r="A40" s="120">
        <v>11</v>
      </c>
      <c r="B40" s="121" t="s">
        <v>78</v>
      </c>
      <c r="C40" s="115"/>
      <c r="D40" s="113">
        <v>0.5</v>
      </c>
      <c r="E40" s="114">
        <v>1</v>
      </c>
      <c r="F40" s="115">
        <v>1051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22"/>
      <c r="R40" s="115"/>
      <c r="S40" s="115"/>
      <c r="T40" s="115"/>
      <c r="U40" s="115"/>
      <c r="V40" s="115">
        <v>1310.5</v>
      </c>
      <c r="W40" s="115"/>
      <c r="X40" s="115"/>
      <c r="Y40" s="117"/>
      <c r="Z40" s="117">
        <f t="shared" si="0"/>
        <v>2361.5</v>
      </c>
      <c r="AA40" s="123">
        <f t="shared" si="1"/>
        <v>28338</v>
      </c>
    </row>
    <row r="41" spans="1:27" ht="27" customHeight="1">
      <c r="A41" s="120">
        <v>12</v>
      </c>
      <c r="B41" s="121" t="s">
        <v>79</v>
      </c>
      <c r="C41" s="115"/>
      <c r="D41" s="113">
        <v>1</v>
      </c>
      <c r="E41" s="114">
        <v>2</v>
      </c>
      <c r="F41" s="115">
        <v>2291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22"/>
      <c r="R41" s="115"/>
      <c r="S41" s="115"/>
      <c r="T41" s="115"/>
      <c r="U41" s="115"/>
      <c r="V41" s="115">
        <v>2432</v>
      </c>
      <c r="W41" s="115"/>
      <c r="X41" s="115"/>
      <c r="Y41" s="117"/>
      <c r="Z41" s="117">
        <f t="shared" si="0"/>
        <v>4723</v>
      </c>
      <c r="AA41" s="123">
        <f t="shared" si="1"/>
        <v>56676</v>
      </c>
    </row>
    <row r="42" spans="1:27" ht="27" customHeight="1">
      <c r="A42" s="120">
        <v>13</v>
      </c>
      <c r="B42" s="121" t="s">
        <v>95</v>
      </c>
      <c r="C42" s="115"/>
      <c r="D42" s="113">
        <v>1</v>
      </c>
      <c r="E42" s="114">
        <v>2</v>
      </c>
      <c r="F42" s="115">
        <v>2291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22"/>
      <c r="R42" s="115"/>
      <c r="S42" s="115"/>
      <c r="T42" s="115"/>
      <c r="U42" s="115"/>
      <c r="V42" s="115">
        <v>2432</v>
      </c>
      <c r="W42" s="115"/>
      <c r="X42" s="115"/>
      <c r="Y42" s="117"/>
      <c r="Z42" s="117">
        <f t="shared" si="0"/>
        <v>4723</v>
      </c>
      <c r="AA42" s="123">
        <f>Z42*12/2</f>
        <v>28338</v>
      </c>
    </row>
    <row r="43" spans="1:27" ht="27" customHeight="1">
      <c r="A43" s="120">
        <v>14</v>
      </c>
      <c r="B43" s="121" t="s">
        <v>95</v>
      </c>
      <c r="C43" s="115"/>
      <c r="D43" s="113">
        <v>1</v>
      </c>
      <c r="E43" s="114">
        <v>5</v>
      </c>
      <c r="F43" s="115">
        <v>2859</v>
      </c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22"/>
      <c r="R43" s="115"/>
      <c r="S43" s="115"/>
      <c r="T43" s="115"/>
      <c r="U43" s="115"/>
      <c r="V43" s="115">
        <v>1864</v>
      </c>
      <c r="W43" s="115"/>
      <c r="X43" s="115"/>
      <c r="Y43" s="117"/>
      <c r="Z43" s="117">
        <f t="shared" si="0"/>
        <v>4723</v>
      </c>
      <c r="AA43" s="123">
        <f t="shared" si="1"/>
        <v>56676</v>
      </c>
    </row>
    <row r="44" spans="1:27" ht="27" customHeight="1" thickBot="1">
      <c r="A44" s="124">
        <v>15</v>
      </c>
      <c r="B44" s="121" t="s">
        <v>95</v>
      </c>
      <c r="C44" s="126"/>
      <c r="D44" s="127">
        <v>3</v>
      </c>
      <c r="E44" s="128">
        <v>5</v>
      </c>
      <c r="F44" s="126">
        <v>8577</v>
      </c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9"/>
      <c r="R44" s="126"/>
      <c r="S44" s="126">
        <v>1280</v>
      </c>
      <c r="T44" s="126"/>
      <c r="U44" s="126"/>
      <c r="V44" s="126">
        <v>5592</v>
      </c>
      <c r="W44" s="126"/>
      <c r="X44" s="126"/>
      <c r="Y44" s="130"/>
      <c r="Z44" s="131">
        <f t="shared" si="0"/>
        <v>15449</v>
      </c>
      <c r="AA44" s="132">
        <f>Z44*12/2</f>
        <v>92694</v>
      </c>
    </row>
    <row r="45" spans="1:27" ht="27" customHeight="1" thickBot="1">
      <c r="A45" s="158" t="s">
        <v>50</v>
      </c>
      <c r="B45" s="159"/>
      <c r="C45" s="133"/>
      <c r="D45" s="134">
        <f>SUM(D30:D44)</f>
        <v>24</v>
      </c>
      <c r="E45" s="135" t="s">
        <v>45</v>
      </c>
      <c r="F45" s="133">
        <f>SUM(F30:F44)</f>
        <v>61934.5</v>
      </c>
      <c r="G45" s="133">
        <f aca="true" t="shared" si="3" ref="G45:Y45">SUM(G30:G44)</f>
        <v>1299</v>
      </c>
      <c r="H45" s="133">
        <f t="shared" si="3"/>
        <v>1723.5</v>
      </c>
      <c r="I45" s="133">
        <f t="shared" si="3"/>
        <v>2480</v>
      </c>
      <c r="J45" s="133">
        <f t="shared" si="3"/>
        <v>0</v>
      </c>
      <c r="K45" s="133">
        <f t="shared" si="3"/>
        <v>0</v>
      </c>
      <c r="L45" s="133">
        <f t="shared" si="3"/>
        <v>0</v>
      </c>
      <c r="M45" s="133">
        <f t="shared" si="3"/>
        <v>0</v>
      </c>
      <c r="N45" s="133">
        <f t="shared" si="3"/>
        <v>0</v>
      </c>
      <c r="O45" s="133">
        <f>SUM(O30:O44)</f>
        <v>0</v>
      </c>
      <c r="P45" s="133">
        <f t="shared" si="3"/>
        <v>0</v>
      </c>
      <c r="Q45" s="133">
        <f t="shared" si="3"/>
        <v>0</v>
      </c>
      <c r="R45" s="133">
        <f t="shared" si="3"/>
        <v>0</v>
      </c>
      <c r="S45" s="133">
        <f t="shared" si="3"/>
        <v>2196.4</v>
      </c>
      <c r="T45" s="133">
        <f t="shared" si="3"/>
        <v>1718.25</v>
      </c>
      <c r="U45" s="133">
        <f t="shared" si="3"/>
        <v>0</v>
      </c>
      <c r="V45" s="133">
        <f t="shared" si="3"/>
        <v>47051.9</v>
      </c>
      <c r="W45" s="133">
        <f t="shared" si="3"/>
        <v>0</v>
      </c>
      <c r="X45" s="133">
        <f t="shared" si="3"/>
        <v>0</v>
      </c>
      <c r="Y45" s="136">
        <f t="shared" si="3"/>
        <v>0</v>
      </c>
      <c r="Z45" s="136">
        <f t="shared" si="0"/>
        <v>118403.54999999999</v>
      </c>
      <c r="AA45" s="137">
        <f>SUM(AA30:AA44)</f>
        <v>1299810.6</v>
      </c>
    </row>
    <row r="46" spans="1:27" ht="27" customHeight="1" thickBot="1">
      <c r="A46" s="144"/>
      <c r="B46" s="145" t="s">
        <v>51</v>
      </c>
      <c r="C46" s="146"/>
      <c r="D46" s="147">
        <f>D29+D45</f>
        <v>64.74000000000001</v>
      </c>
      <c r="E46" s="148" t="s">
        <v>45</v>
      </c>
      <c r="F46" s="146">
        <f>F29+F45</f>
        <v>281384.6</v>
      </c>
      <c r="G46" s="146">
        <f aca="true" t="shared" si="4" ref="G46:AA46">G29+G45</f>
        <v>54684.76</v>
      </c>
      <c r="H46" s="146">
        <f t="shared" si="4"/>
        <v>45613.509999999995</v>
      </c>
      <c r="I46" s="146">
        <f t="shared" si="4"/>
        <v>2480</v>
      </c>
      <c r="J46" s="146">
        <f t="shared" si="4"/>
        <v>2340.25</v>
      </c>
      <c r="K46" s="146">
        <f t="shared" si="4"/>
        <v>12871.88</v>
      </c>
      <c r="L46" s="146">
        <f t="shared" si="4"/>
        <v>20988.45</v>
      </c>
      <c r="M46" s="146">
        <f t="shared" si="4"/>
        <v>0</v>
      </c>
      <c r="N46" s="146">
        <f t="shared" si="4"/>
        <v>0</v>
      </c>
      <c r="O46" s="146">
        <f t="shared" si="4"/>
        <v>980.5</v>
      </c>
      <c r="P46" s="146">
        <f t="shared" si="4"/>
        <v>10185.55</v>
      </c>
      <c r="Q46" s="146">
        <f t="shared" si="4"/>
        <v>0</v>
      </c>
      <c r="R46" s="146">
        <f t="shared" si="4"/>
        <v>0</v>
      </c>
      <c r="S46" s="146">
        <f t="shared" si="4"/>
        <v>2196.4</v>
      </c>
      <c r="T46" s="146">
        <f t="shared" si="4"/>
        <v>1718.25</v>
      </c>
      <c r="U46" s="146">
        <f t="shared" si="4"/>
        <v>1119.2</v>
      </c>
      <c r="V46" s="146">
        <f t="shared" si="4"/>
        <v>47051.9</v>
      </c>
      <c r="W46" s="146">
        <f t="shared" si="4"/>
        <v>0</v>
      </c>
      <c r="X46" s="146">
        <f t="shared" si="4"/>
        <v>2966.5</v>
      </c>
      <c r="Y46" s="149">
        <f t="shared" si="4"/>
        <v>0</v>
      </c>
      <c r="Z46" s="136">
        <f t="shared" si="4"/>
        <v>486581.75</v>
      </c>
      <c r="AA46" s="137">
        <f t="shared" si="4"/>
        <v>5717949</v>
      </c>
    </row>
    <row r="47" spans="1:27" ht="18">
      <c r="A47" s="150"/>
      <c r="B47" s="151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52"/>
      <c r="X47" s="152"/>
      <c r="Y47" s="150"/>
      <c r="Z47" s="150"/>
      <c r="AA47" s="150"/>
    </row>
    <row r="48" spans="1:27" ht="27.75" customHeight="1">
      <c r="A48" s="153"/>
      <c r="B48" s="154" t="s">
        <v>52</v>
      </c>
      <c r="C48" s="155"/>
      <c r="D48" s="155"/>
      <c r="E48" s="155"/>
      <c r="F48" s="155"/>
      <c r="G48" s="155" t="s">
        <v>59</v>
      </c>
      <c r="H48" s="155"/>
      <c r="I48" s="156"/>
      <c r="J48" s="156"/>
      <c r="K48" s="156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157"/>
      <c r="X48" s="157"/>
      <c r="Y48" s="157"/>
      <c r="Z48" s="153"/>
      <c r="AA48" s="153"/>
    </row>
    <row r="49" spans="1:27" ht="32.25" customHeight="1">
      <c r="A49" s="153"/>
      <c r="B49" s="154" t="s">
        <v>53</v>
      </c>
      <c r="C49" s="154"/>
      <c r="D49" s="154"/>
      <c r="E49" s="154"/>
      <c r="F49" s="154"/>
      <c r="G49" s="154" t="s">
        <v>54</v>
      </c>
      <c r="H49" s="154"/>
      <c r="I49" s="2"/>
      <c r="J49" s="2"/>
      <c r="K49" s="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57"/>
      <c r="X49" s="157"/>
      <c r="Y49" s="157"/>
      <c r="Z49" s="153"/>
      <c r="AA49" s="153"/>
    </row>
    <row r="50" spans="2:27" ht="33" customHeight="1">
      <c r="B50" s="2" t="s">
        <v>97</v>
      </c>
      <c r="C50" s="2"/>
      <c r="D50" s="2"/>
      <c r="E50" s="2"/>
      <c r="F50" s="2"/>
      <c r="G50" s="2"/>
      <c r="H50" s="2"/>
      <c r="I50" s="2"/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61"/>
      <c r="Y50" s="161"/>
      <c r="Z50" s="161"/>
      <c r="AA50" s="161"/>
    </row>
    <row r="51" spans="2:25" ht="33">
      <c r="B51" t="s">
        <v>98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66" spans="2:27" ht="46.5" customHeight="1">
      <c r="B66" s="4"/>
      <c r="V66" s="5"/>
      <c r="W66" s="5"/>
      <c r="X66" s="5"/>
      <c r="Y66" s="5"/>
      <c r="Z66" s="5"/>
      <c r="AA66" s="5"/>
    </row>
  </sheetData>
  <sheetProtection/>
  <mergeCells count="18">
    <mergeCell ref="U11:X11"/>
    <mergeCell ref="F10:S10"/>
    <mergeCell ref="B3:J3"/>
    <mergeCell ref="U3:Z3"/>
    <mergeCell ref="D7:R7"/>
    <mergeCell ref="V8:Y8"/>
    <mergeCell ref="G9:O9"/>
    <mergeCell ref="U9:X9"/>
    <mergeCell ref="A29:B29"/>
    <mergeCell ref="A45:B45"/>
    <mergeCell ref="C47:V47"/>
    <mergeCell ref="X50:AA50"/>
    <mergeCell ref="B12:B14"/>
    <mergeCell ref="G12:J12"/>
    <mergeCell ref="K12:U12"/>
    <mergeCell ref="V12:Y12"/>
    <mergeCell ref="Z12:AA12"/>
    <mergeCell ref="C13:C14"/>
  </mergeCells>
  <printOptions/>
  <pageMargins left="0.24" right="0.16" top="0.3" bottom="0.28" header="0.3" footer="0.28"/>
  <pageSetup horizontalDpi="600" verticalDpi="600" orientation="landscape" paperSize="9" scale="40" r:id="rId1"/>
  <rowBreaks count="1" manualBreakCount="1">
    <brk id="6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A64"/>
  <sheetViews>
    <sheetView view="pageBreakPreview" zoomScale="50" zoomScaleNormal="50" zoomScaleSheetLayoutView="50" zoomScalePageLayoutView="0" workbookViewId="0" topLeftCell="A14">
      <selection activeCell="B8" sqref="B8"/>
    </sheetView>
  </sheetViews>
  <sheetFormatPr defaultColWidth="8.796875" defaultRowHeight="15"/>
  <cols>
    <col min="1" max="1" width="4.3984375" style="0" customWidth="1"/>
    <col min="2" max="2" width="33" style="0" customWidth="1"/>
    <col min="3" max="3" width="9.19921875" style="0" hidden="1" customWidth="1"/>
    <col min="4" max="4" width="14.3984375" style="0" customWidth="1"/>
    <col min="5" max="5" width="12.796875" style="0" customWidth="1"/>
    <col min="6" max="6" width="12.69921875" style="0" customWidth="1"/>
    <col min="7" max="7" width="13" style="0" customWidth="1"/>
    <col min="8" max="8" width="14" style="0" customWidth="1"/>
    <col min="9" max="9" width="12" style="0" customWidth="1"/>
    <col min="10" max="10" width="13.296875" style="0" hidden="1" customWidth="1"/>
    <col min="11" max="11" width="11.59765625" style="0" hidden="1" customWidth="1"/>
    <col min="12" max="12" width="12.69921875" style="0" hidden="1" customWidth="1"/>
    <col min="13" max="13" width="13.59765625" style="0" hidden="1" customWidth="1"/>
    <col min="14" max="15" width="12.69921875" style="0" hidden="1" customWidth="1"/>
    <col min="16" max="16" width="12" style="0" hidden="1" customWidth="1"/>
    <col min="17" max="17" width="10.69921875" style="0" hidden="1" customWidth="1"/>
    <col min="18" max="18" width="7.8984375" style="0" hidden="1" customWidth="1"/>
    <col min="19" max="19" width="13" style="0" customWidth="1"/>
    <col min="20" max="20" width="11.8984375" style="0" customWidth="1"/>
    <col min="21" max="21" width="11.296875" style="0" hidden="1" customWidth="1"/>
    <col min="22" max="22" width="13.296875" style="0" customWidth="1"/>
    <col min="23" max="23" width="12.19921875" style="0" customWidth="1"/>
    <col min="24" max="24" width="11.59765625" style="0" customWidth="1"/>
    <col min="25" max="25" width="10.59765625" style="0" hidden="1" customWidth="1"/>
    <col min="26" max="27" width="14.8984375" style="0" customWidth="1"/>
    <col min="28" max="28" width="1.796875" style="0" customWidth="1"/>
  </cols>
  <sheetData>
    <row r="1" ht="15" hidden="1"/>
    <row r="3" spans="2:26" ht="30" customHeight="1">
      <c r="B3" s="173"/>
      <c r="C3" s="173"/>
      <c r="D3" s="173"/>
      <c r="E3" s="173"/>
      <c r="F3" s="173"/>
      <c r="G3" s="173"/>
      <c r="H3" s="173"/>
      <c r="I3" s="173"/>
      <c r="J3" s="173"/>
      <c r="T3" s="174" t="s">
        <v>4</v>
      </c>
      <c r="U3" s="174"/>
      <c r="V3" s="174"/>
      <c r="W3" s="174"/>
      <c r="X3" s="174"/>
      <c r="Y3" s="174"/>
      <c r="Z3" s="174"/>
    </row>
    <row r="4" spans="2:27" ht="30" customHeight="1">
      <c r="B4" s="3"/>
      <c r="C4" s="3"/>
      <c r="D4" s="3"/>
      <c r="E4" s="3"/>
      <c r="F4" s="3"/>
      <c r="G4" s="3"/>
      <c r="H4" s="3"/>
      <c r="I4" s="3"/>
      <c r="J4" s="3"/>
      <c r="T4" s="44" t="s">
        <v>85</v>
      </c>
      <c r="U4" s="44"/>
      <c r="V4" s="44"/>
      <c r="W4" s="44"/>
      <c r="X4" s="44"/>
      <c r="Y4" s="44"/>
      <c r="Z4" s="2"/>
      <c r="AA4" s="2"/>
    </row>
    <row r="5" spans="2:27" ht="24" customHeight="1">
      <c r="B5" s="3"/>
      <c r="C5" s="3"/>
      <c r="D5" s="3"/>
      <c r="E5" s="3"/>
      <c r="F5" s="3"/>
      <c r="G5" s="3"/>
      <c r="H5" s="3"/>
      <c r="I5" s="3"/>
      <c r="J5" s="3"/>
      <c r="T5" s="44" t="s">
        <v>36</v>
      </c>
      <c r="U5" s="44"/>
      <c r="V5" s="44"/>
      <c r="W5" s="44"/>
      <c r="X5" s="44"/>
      <c r="Y5" s="44"/>
      <c r="Z5" s="2"/>
      <c r="AA5" s="2"/>
    </row>
    <row r="6" spans="2:27" ht="24" customHeight="1">
      <c r="B6" s="3"/>
      <c r="C6" s="3"/>
      <c r="D6" s="3"/>
      <c r="E6" s="3"/>
      <c r="F6" s="3"/>
      <c r="G6" s="3"/>
      <c r="H6" s="3"/>
      <c r="I6" s="3"/>
      <c r="J6" s="3"/>
      <c r="T6" s="45" t="s">
        <v>84</v>
      </c>
      <c r="U6" s="45"/>
      <c r="V6" s="45"/>
      <c r="W6" s="45"/>
      <c r="X6" s="45"/>
      <c r="Y6" s="45"/>
      <c r="Z6" s="2"/>
      <c r="AA6" s="2"/>
    </row>
    <row r="7" spans="4:27" ht="35.25" customHeight="1"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6"/>
      <c r="T7" s="44" t="s">
        <v>55</v>
      </c>
      <c r="U7" s="44"/>
      <c r="V7" s="44"/>
      <c r="W7" s="44"/>
      <c r="X7" s="44"/>
      <c r="Y7" s="44"/>
      <c r="Z7" s="2"/>
      <c r="AA7" s="2"/>
    </row>
    <row r="8" spans="4:27" ht="32.25" customHeight="1"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4"/>
      <c r="V8" s="176" t="s">
        <v>80</v>
      </c>
      <c r="W8" s="176"/>
      <c r="X8" s="176"/>
      <c r="Y8" s="176"/>
      <c r="Z8" s="44"/>
      <c r="AA8" s="2"/>
    </row>
    <row r="9" spans="4:26" ht="41.25" customHeight="1">
      <c r="D9" s="6"/>
      <c r="E9" s="6"/>
      <c r="F9" s="6"/>
      <c r="G9" s="43" t="s">
        <v>83</v>
      </c>
      <c r="H9" s="43"/>
      <c r="I9" s="43"/>
      <c r="J9" s="43"/>
      <c r="K9" s="43"/>
      <c r="L9" s="43"/>
      <c r="M9" s="43"/>
      <c r="N9" s="43"/>
      <c r="O9" s="43"/>
      <c r="P9" s="6"/>
      <c r="Q9" s="6"/>
      <c r="R9" s="6"/>
      <c r="S9" s="6"/>
      <c r="T9" s="6"/>
      <c r="U9" s="176"/>
      <c r="V9" s="176"/>
      <c r="W9" s="176"/>
      <c r="X9" s="176"/>
      <c r="Y9" s="3"/>
      <c r="Z9" s="3"/>
    </row>
    <row r="10" spans="4:20" ht="21.75" customHeight="1">
      <c r="D10" s="6"/>
      <c r="E10" s="6"/>
      <c r="F10" s="6"/>
      <c r="G10" s="172" t="s">
        <v>58</v>
      </c>
      <c r="H10" s="172"/>
      <c r="I10" s="172"/>
      <c r="J10" s="172"/>
      <c r="K10" s="172"/>
      <c r="L10" s="172"/>
      <c r="M10" s="172"/>
      <c r="N10" s="172"/>
      <c r="O10" s="172"/>
      <c r="P10" s="6"/>
      <c r="Q10" s="6"/>
      <c r="R10" s="6"/>
      <c r="S10" s="6"/>
      <c r="T10" s="6"/>
    </row>
    <row r="11" ht="15.75" thickBot="1"/>
    <row r="12" spans="1:27" ht="18.75" thickBot="1">
      <c r="A12" s="7" t="s">
        <v>0</v>
      </c>
      <c r="B12" s="177" t="s">
        <v>3</v>
      </c>
      <c r="C12" s="11"/>
      <c r="D12" s="12"/>
      <c r="E12" s="13"/>
      <c r="F12" s="13"/>
      <c r="G12" s="180" t="s">
        <v>11</v>
      </c>
      <c r="H12" s="181"/>
      <c r="I12" s="181"/>
      <c r="J12" s="181"/>
      <c r="K12" s="180" t="s">
        <v>12</v>
      </c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0"/>
      <c r="W12" s="181"/>
      <c r="X12" s="181"/>
      <c r="Y12" s="181"/>
      <c r="Z12" s="182" t="s">
        <v>35</v>
      </c>
      <c r="AA12" s="183"/>
    </row>
    <row r="13" spans="1:27" ht="18">
      <c r="A13" s="7" t="s">
        <v>1</v>
      </c>
      <c r="B13" s="178"/>
      <c r="C13" s="184" t="s">
        <v>2</v>
      </c>
      <c r="D13" s="14" t="s">
        <v>5</v>
      </c>
      <c r="E13" s="15" t="s">
        <v>7</v>
      </c>
      <c r="F13" s="15" t="s">
        <v>9</v>
      </c>
      <c r="G13" s="16" t="s">
        <v>13</v>
      </c>
      <c r="H13" s="15" t="s">
        <v>15</v>
      </c>
      <c r="I13" s="15" t="s">
        <v>75</v>
      </c>
      <c r="J13" s="15" t="s">
        <v>70</v>
      </c>
      <c r="K13" s="17" t="s">
        <v>16</v>
      </c>
      <c r="L13" s="17" t="s">
        <v>18</v>
      </c>
      <c r="M13" s="17" t="s">
        <v>20</v>
      </c>
      <c r="N13" s="15" t="s">
        <v>22</v>
      </c>
      <c r="O13" s="15" t="s">
        <v>24</v>
      </c>
      <c r="P13" s="15" t="s">
        <v>20</v>
      </c>
      <c r="Q13" s="17"/>
      <c r="R13" s="18"/>
      <c r="S13" s="19" t="s">
        <v>38</v>
      </c>
      <c r="T13" s="19" t="s">
        <v>26</v>
      </c>
      <c r="U13" s="20" t="s">
        <v>42</v>
      </c>
      <c r="V13" s="21" t="s">
        <v>28</v>
      </c>
      <c r="W13" s="22" t="s">
        <v>76</v>
      </c>
      <c r="X13" s="22" t="s">
        <v>30</v>
      </c>
      <c r="Y13" s="15"/>
      <c r="Z13" s="23" t="s">
        <v>33</v>
      </c>
      <c r="AA13" s="24" t="s">
        <v>33</v>
      </c>
    </row>
    <row r="14" spans="1:27" ht="18.75" thickBot="1">
      <c r="A14" s="8"/>
      <c r="B14" s="179"/>
      <c r="C14" s="185"/>
      <c r="D14" s="25" t="s">
        <v>6</v>
      </c>
      <c r="E14" s="26" t="s">
        <v>8</v>
      </c>
      <c r="F14" s="26" t="s">
        <v>10</v>
      </c>
      <c r="G14" s="27" t="s">
        <v>14</v>
      </c>
      <c r="H14" s="26"/>
      <c r="I14" s="26"/>
      <c r="J14" s="26" t="s">
        <v>71</v>
      </c>
      <c r="K14" s="26" t="s">
        <v>17</v>
      </c>
      <c r="L14" s="26" t="s">
        <v>19</v>
      </c>
      <c r="M14" s="26" t="s">
        <v>21</v>
      </c>
      <c r="N14" s="26" t="s">
        <v>23</v>
      </c>
      <c r="O14" s="28" t="s">
        <v>25</v>
      </c>
      <c r="P14" s="26" t="s">
        <v>21</v>
      </c>
      <c r="Q14" s="26"/>
      <c r="R14" s="26"/>
      <c r="S14" s="29" t="s">
        <v>39</v>
      </c>
      <c r="T14" s="29" t="s">
        <v>27</v>
      </c>
      <c r="U14" s="30" t="s">
        <v>43</v>
      </c>
      <c r="V14" s="31" t="s">
        <v>29</v>
      </c>
      <c r="W14" s="32" t="s">
        <v>61</v>
      </c>
      <c r="X14" s="32" t="s">
        <v>31</v>
      </c>
      <c r="Y14" s="31"/>
      <c r="Z14" s="23" t="s">
        <v>32</v>
      </c>
      <c r="AA14" s="8" t="s">
        <v>34</v>
      </c>
    </row>
    <row r="15" spans="1:27" ht="19.5" customHeight="1">
      <c r="A15" s="49">
        <v>1</v>
      </c>
      <c r="B15" s="50" t="s">
        <v>37</v>
      </c>
      <c r="C15" s="51"/>
      <c r="D15" s="52">
        <v>1</v>
      </c>
      <c r="E15" s="53">
        <v>17</v>
      </c>
      <c r="F15" s="54">
        <v>6339</v>
      </c>
      <c r="G15" s="54">
        <v>1901.7</v>
      </c>
      <c r="H15" s="54">
        <v>1267.8</v>
      </c>
      <c r="I15" s="54"/>
      <c r="J15" s="54"/>
      <c r="K15" s="54"/>
      <c r="L15" s="54"/>
      <c r="M15" s="54"/>
      <c r="N15" s="54"/>
      <c r="O15" s="54"/>
      <c r="P15" s="54"/>
      <c r="Q15" s="55"/>
      <c r="R15" s="54"/>
      <c r="S15" s="56"/>
      <c r="T15" s="56"/>
      <c r="U15" s="56"/>
      <c r="V15" s="54"/>
      <c r="W15" s="54">
        <v>316.95</v>
      </c>
      <c r="X15" s="54"/>
      <c r="Y15" s="56"/>
      <c r="Z15" s="57">
        <f aca="true" t="shared" si="0" ref="Z15:Z43">SUM(F15:Y15)</f>
        <v>9825.45</v>
      </c>
      <c r="AA15" s="58">
        <f>Z15*12</f>
        <v>117905.40000000001</v>
      </c>
    </row>
    <row r="16" spans="1:27" ht="19.5" customHeight="1">
      <c r="A16" s="59">
        <v>2</v>
      </c>
      <c r="B16" s="60" t="s">
        <v>62</v>
      </c>
      <c r="C16" s="54"/>
      <c r="D16" s="52">
        <v>1</v>
      </c>
      <c r="E16" s="53" t="s">
        <v>63</v>
      </c>
      <c r="F16" s="54">
        <v>6022.05</v>
      </c>
      <c r="G16" s="54">
        <v>1806.62</v>
      </c>
      <c r="H16" s="54">
        <v>1204.41</v>
      </c>
      <c r="I16" s="54"/>
      <c r="J16" s="54"/>
      <c r="K16" s="54"/>
      <c r="L16" s="54"/>
      <c r="M16" s="54"/>
      <c r="N16" s="54"/>
      <c r="O16" s="54"/>
      <c r="P16" s="54"/>
      <c r="Q16" s="61"/>
      <c r="R16" s="54"/>
      <c r="S16" s="54"/>
      <c r="T16" s="54"/>
      <c r="U16" s="54"/>
      <c r="V16" s="54"/>
      <c r="W16" s="54">
        <v>301.1</v>
      </c>
      <c r="X16" s="54"/>
      <c r="Y16" s="56"/>
      <c r="Z16" s="56">
        <f t="shared" si="0"/>
        <v>9334.18</v>
      </c>
      <c r="AA16" s="62">
        <f aca="true" t="shared" si="1" ref="AA16:AA43">Z16*12</f>
        <v>112010.16</v>
      </c>
    </row>
    <row r="17" spans="1:27" ht="19.5" customHeight="1">
      <c r="A17" s="59">
        <v>3</v>
      </c>
      <c r="B17" s="60" t="s">
        <v>64</v>
      </c>
      <c r="C17" s="54"/>
      <c r="D17" s="52">
        <v>0.5</v>
      </c>
      <c r="E17" s="53" t="s">
        <v>63</v>
      </c>
      <c r="F17" s="54">
        <v>3011.03</v>
      </c>
      <c r="G17" s="54">
        <v>602.21</v>
      </c>
      <c r="H17" s="54">
        <v>602.21</v>
      </c>
      <c r="I17" s="54"/>
      <c r="J17" s="54"/>
      <c r="K17" s="54"/>
      <c r="L17" s="54"/>
      <c r="M17" s="54"/>
      <c r="N17" s="54"/>
      <c r="O17" s="54"/>
      <c r="P17" s="54"/>
      <c r="Q17" s="61"/>
      <c r="R17" s="54"/>
      <c r="S17" s="54"/>
      <c r="T17" s="54"/>
      <c r="U17" s="54"/>
      <c r="V17" s="54"/>
      <c r="W17" s="54"/>
      <c r="X17" s="54"/>
      <c r="Y17" s="56"/>
      <c r="Z17" s="56">
        <f t="shared" si="0"/>
        <v>4215.450000000001</v>
      </c>
      <c r="AA17" s="62">
        <f t="shared" si="1"/>
        <v>50585.40000000001</v>
      </c>
    </row>
    <row r="18" spans="1:27" ht="19.5" customHeight="1">
      <c r="A18" s="59">
        <v>4</v>
      </c>
      <c r="B18" s="60" t="s">
        <v>40</v>
      </c>
      <c r="C18" s="54"/>
      <c r="D18" s="52">
        <v>1</v>
      </c>
      <c r="E18" s="53">
        <v>13</v>
      </c>
      <c r="F18" s="54">
        <v>4797</v>
      </c>
      <c r="G18" s="54">
        <v>1439.1</v>
      </c>
      <c r="H18" s="54">
        <v>959.4</v>
      </c>
      <c r="I18" s="54"/>
      <c r="J18" s="54"/>
      <c r="K18" s="54"/>
      <c r="L18" s="54"/>
      <c r="M18" s="54"/>
      <c r="N18" s="54"/>
      <c r="O18" s="54"/>
      <c r="P18" s="54"/>
      <c r="Q18" s="61"/>
      <c r="R18" s="54"/>
      <c r="S18" s="54"/>
      <c r="T18" s="54"/>
      <c r="U18" s="54"/>
      <c r="V18" s="54"/>
      <c r="W18" s="54"/>
      <c r="X18" s="54"/>
      <c r="Y18" s="56"/>
      <c r="Z18" s="56">
        <f t="shared" si="0"/>
        <v>7195.5</v>
      </c>
      <c r="AA18" s="62">
        <f t="shared" si="1"/>
        <v>86346</v>
      </c>
    </row>
    <row r="19" spans="1:27" ht="19.5" customHeight="1">
      <c r="A19" s="59">
        <v>5</v>
      </c>
      <c r="B19" s="60" t="s">
        <v>65</v>
      </c>
      <c r="C19" s="54"/>
      <c r="D19" s="52">
        <v>1</v>
      </c>
      <c r="E19" s="53">
        <v>12</v>
      </c>
      <c r="F19" s="54">
        <v>4480</v>
      </c>
      <c r="G19" s="54">
        <v>896</v>
      </c>
      <c r="H19" s="54">
        <v>896</v>
      </c>
      <c r="I19" s="54"/>
      <c r="J19" s="54"/>
      <c r="K19" s="54"/>
      <c r="L19" s="54"/>
      <c r="M19" s="54"/>
      <c r="N19" s="54"/>
      <c r="O19" s="54"/>
      <c r="P19" s="54"/>
      <c r="Q19" s="61"/>
      <c r="R19" s="54"/>
      <c r="S19" s="54"/>
      <c r="T19" s="54"/>
      <c r="U19" s="54"/>
      <c r="V19" s="54"/>
      <c r="W19" s="54"/>
      <c r="X19" s="54"/>
      <c r="Y19" s="56"/>
      <c r="Z19" s="56">
        <f t="shared" si="0"/>
        <v>6272</v>
      </c>
      <c r="AA19" s="62">
        <f t="shared" si="1"/>
        <v>75264</v>
      </c>
    </row>
    <row r="20" spans="1:27" ht="19.5" customHeight="1">
      <c r="A20" s="59">
        <v>6</v>
      </c>
      <c r="B20" s="60" t="s">
        <v>66</v>
      </c>
      <c r="C20" s="54"/>
      <c r="D20" s="52">
        <v>1.33</v>
      </c>
      <c r="E20" s="53">
        <v>11</v>
      </c>
      <c r="F20" s="54">
        <v>5535.46</v>
      </c>
      <c r="G20" s="54">
        <v>553.55</v>
      </c>
      <c r="H20" s="54">
        <v>1107.09</v>
      </c>
      <c r="I20" s="54"/>
      <c r="J20" s="54"/>
      <c r="K20" s="54"/>
      <c r="L20" s="54"/>
      <c r="M20" s="54"/>
      <c r="N20" s="54"/>
      <c r="O20" s="54"/>
      <c r="P20" s="54"/>
      <c r="Q20" s="61"/>
      <c r="R20" s="54"/>
      <c r="S20" s="54"/>
      <c r="T20" s="54"/>
      <c r="U20" s="54"/>
      <c r="V20" s="54"/>
      <c r="W20" s="54"/>
      <c r="X20" s="54"/>
      <c r="Y20" s="56"/>
      <c r="Z20" s="56">
        <f t="shared" si="0"/>
        <v>7196.1</v>
      </c>
      <c r="AA20" s="62">
        <f t="shared" si="1"/>
        <v>86353.20000000001</v>
      </c>
    </row>
    <row r="21" spans="1:27" ht="19.5" customHeight="1">
      <c r="A21" s="59">
        <v>7</v>
      </c>
      <c r="B21" s="60" t="s">
        <v>66</v>
      </c>
      <c r="C21" s="54"/>
      <c r="D21" s="52">
        <v>1.99</v>
      </c>
      <c r="E21" s="53">
        <v>13</v>
      </c>
      <c r="F21" s="54">
        <v>9546.03</v>
      </c>
      <c r="G21" s="54">
        <v>1909.21</v>
      </c>
      <c r="H21" s="54">
        <v>1909.21</v>
      </c>
      <c r="I21" s="54"/>
      <c r="J21" s="54"/>
      <c r="K21" s="54"/>
      <c r="L21" s="54"/>
      <c r="M21" s="54"/>
      <c r="N21" s="54"/>
      <c r="O21" s="54"/>
      <c r="P21" s="54"/>
      <c r="Q21" s="61"/>
      <c r="R21" s="54"/>
      <c r="S21" s="54"/>
      <c r="T21" s="54"/>
      <c r="U21" s="54"/>
      <c r="V21" s="54"/>
      <c r="W21" s="54"/>
      <c r="X21" s="54"/>
      <c r="Y21" s="56"/>
      <c r="Z21" s="56">
        <f t="shared" si="0"/>
        <v>13364.45</v>
      </c>
      <c r="AA21" s="62">
        <f t="shared" si="1"/>
        <v>160373.40000000002</v>
      </c>
    </row>
    <row r="22" spans="1:27" ht="19.5" customHeight="1">
      <c r="A22" s="59">
        <v>8</v>
      </c>
      <c r="B22" s="60" t="s">
        <v>67</v>
      </c>
      <c r="C22" s="54"/>
      <c r="D22" s="52">
        <v>0.75</v>
      </c>
      <c r="E22" s="53">
        <v>13</v>
      </c>
      <c r="F22" s="54">
        <v>3597.75</v>
      </c>
      <c r="G22" s="54">
        <v>1079.33</v>
      </c>
      <c r="H22" s="54">
        <v>719.55</v>
      </c>
      <c r="I22" s="54"/>
      <c r="J22" s="54"/>
      <c r="K22" s="54"/>
      <c r="L22" s="54"/>
      <c r="M22" s="54"/>
      <c r="N22" s="54"/>
      <c r="O22" s="54"/>
      <c r="P22" s="54"/>
      <c r="Q22" s="61"/>
      <c r="R22" s="54"/>
      <c r="S22" s="54"/>
      <c r="T22" s="54"/>
      <c r="U22" s="54"/>
      <c r="V22" s="54"/>
      <c r="W22" s="54"/>
      <c r="X22" s="54">
        <v>899.44</v>
      </c>
      <c r="Y22" s="56"/>
      <c r="Z22" s="56">
        <f t="shared" si="0"/>
        <v>6296.07</v>
      </c>
      <c r="AA22" s="62">
        <f t="shared" si="1"/>
        <v>75552.84</v>
      </c>
    </row>
    <row r="23" spans="1:27" ht="19.5" customHeight="1">
      <c r="A23" s="59">
        <v>9</v>
      </c>
      <c r="B23" s="60" t="s">
        <v>57</v>
      </c>
      <c r="C23" s="54"/>
      <c r="D23" s="52">
        <v>0.5</v>
      </c>
      <c r="E23" s="53">
        <v>11</v>
      </c>
      <c r="F23" s="54">
        <v>2081</v>
      </c>
      <c r="G23" s="54">
        <v>208.1</v>
      </c>
      <c r="H23" s="54">
        <v>416.2</v>
      </c>
      <c r="I23" s="54"/>
      <c r="J23" s="54"/>
      <c r="K23" s="54"/>
      <c r="L23" s="54"/>
      <c r="M23" s="54"/>
      <c r="N23" s="54"/>
      <c r="O23" s="54"/>
      <c r="P23" s="54"/>
      <c r="Q23" s="61"/>
      <c r="R23" s="54"/>
      <c r="S23" s="54"/>
      <c r="T23" s="54"/>
      <c r="U23" s="54"/>
      <c r="V23" s="54"/>
      <c r="W23" s="54"/>
      <c r="X23" s="54"/>
      <c r="Y23" s="56"/>
      <c r="Z23" s="56">
        <f t="shared" si="0"/>
        <v>2705.2999999999997</v>
      </c>
      <c r="AA23" s="62">
        <f t="shared" si="1"/>
        <v>32463.6</v>
      </c>
    </row>
    <row r="24" spans="1:27" ht="19.5" customHeight="1">
      <c r="A24" s="59">
        <v>10</v>
      </c>
      <c r="B24" s="60" t="s">
        <v>68</v>
      </c>
      <c r="C24" s="54"/>
      <c r="D24" s="52">
        <v>1</v>
      </c>
      <c r="E24" s="53">
        <v>11</v>
      </c>
      <c r="F24" s="54">
        <v>4162</v>
      </c>
      <c r="G24" s="54">
        <v>936.45</v>
      </c>
      <c r="H24" s="54">
        <v>832.4</v>
      </c>
      <c r="I24" s="54"/>
      <c r="J24" s="54"/>
      <c r="K24" s="54"/>
      <c r="L24" s="54"/>
      <c r="M24" s="54"/>
      <c r="N24" s="54"/>
      <c r="O24" s="54"/>
      <c r="P24" s="54"/>
      <c r="Q24" s="61"/>
      <c r="R24" s="54"/>
      <c r="S24" s="54"/>
      <c r="T24" s="54"/>
      <c r="U24" s="54"/>
      <c r="V24" s="54"/>
      <c r="W24" s="54"/>
      <c r="X24" s="54"/>
      <c r="Y24" s="56"/>
      <c r="Z24" s="56">
        <f t="shared" si="0"/>
        <v>5930.849999999999</v>
      </c>
      <c r="AA24" s="62">
        <f t="shared" si="1"/>
        <v>71170.2</v>
      </c>
    </row>
    <row r="25" spans="1:27" ht="19.5" customHeight="1">
      <c r="A25" s="59">
        <v>11</v>
      </c>
      <c r="B25" s="60" t="s">
        <v>69</v>
      </c>
      <c r="C25" s="54"/>
      <c r="D25" s="52">
        <v>1</v>
      </c>
      <c r="E25" s="53">
        <v>10</v>
      </c>
      <c r="F25" s="54">
        <v>3846</v>
      </c>
      <c r="G25" s="54">
        <v>384.6</v>
      </c>
      <c r="H25" s="54">
        <v>769.2</v>
      </c>
      <c r="I25" s="54"/>
      <c r="J25" s="54"/>
      <c r="K25" s="54"/>
      <c r="L25" s="54"/>
      <c r="M25" s="54"/>
      <c r="N25" s="54"/>
      <c r="O25" s="54"/>
      <c r="P25" s="54"/>
      <c r="Q25" s="61"/>
      <c r="R25" s="54"/>
      <c r="S25" s="54"/>
      <c r="T25" s="54"/>
      <c r="U25" s="54"/>
      <c r="V25" s="54"/>
      <c r="W25" s="54"/>
      <c r="X25" s="54"/>
      <c r="Y25" s="56"/>
      <c r="Z25" s="56">
        <f t="shared" si="0"/>
        <v>4999.8</v>
      </c>
      <c r="AA25" s="62">
        <f t="shared" si="1"/>
        <v>59997.600000000006</v>
      </c>
    </row>
    <row r="26" spans="1:27" ht="19.5" customHeight="1" thickBot="1">
      <c r="A26" s="59">
        <v>12</v>
      </c>
      <c r="B26" s="60" t="s">
        <v>56</v>
      </c>
      <c r="C26" s="54"/>
      <c r="D26" s="52">
        <v>1.28</v>
      </c>
      <c r="E26" s="53">
        <v>10</v>
      </c>
      <c r="F26" s="54">
        <v>4914.33</v>
      </c>
      <c r="G26" s="54">
        <v>705.1</v>
      </c>
      <c r="H26" s="54">
        <v>982.87</v>
      </c>
      <c r="I26" s="54"/>
      <c r="J26" s="54"/>
      <c r="K26" s="54"/>
      <c r="L26" s="54"/>
      <c r="M26" s="54"/>
      <c r="N26" s="54"/>
      <c r="O26" s="54"/>
      <c r="P26" s="54"/>
      <c r="Q26" s="61"/>
      <c r="R26" s="54"/>
      <c r="S26" s="54"/>
      <c r="T26" s="54"/>
      <c r="U26" s="54"/>
      <c r="V26" s="54"/>
      <c r="W26" s="54"/>
      <c r="X26" s="54"/>
      <c r="Y26" s="56"/>
      <c r="Z26" s="56">
        <f t="shared" si="0"/>
        <v>6602.3</v>
      </c>
      <c r="AA26" s="62">
        <f t="shared" si="1"/>
        <v>79227.6</v>
      </c>
    </row>
    <row r="27" spans="1:27" ht="19.5" customHeight="1" thickBot="1">
      <c r="A27" s="186" t="s">
        <v>44</v>
      </c>
      <c r="B27" s="187"/>
      <c r="C27" s="39"/>
      <c r="D27" s="37">
        <f>SUM(D15:D26)</f>
        <v>12.35</v>
      </c>
      <c r="E27" s="38" t="s">
        <v>45</v>
      </c>
      <c r="F27" s="39">
        <f aca="true" t="shared" si="2" ref="F27:Y27">SUM(F15:F26)</f>
        <v>58331.65</v>
      </c>
      <c r="G27" s="39">
        <f t="shared" si="2"/>
        <v>12421.970000000001</v>
      </c>
      <c r="H27" s="39">
        <f t="shared" si="2"/>
        <v>11666.340000000002</v>
      </c>
      <c r="I27" s="39">
        <f t="shared" si="2"/>
        <v>0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  <c r="N27" s="39">
        <f t="shared" si="2"/>
        <v>0</v>
      </c>
      <c r="O27" s="39">
        <f t="shared" si="2"/>
        <v>0</v>
      </c>
      <c r="P27" s="39">
        <f t="shared" si="2"/>
        <v>0</v>
      </c>
      <c r="Q27" s="39">
        <f t="shared" si="2"/>
        <v>0</v>
      </c>
      <c r="R27" s="39">
        <f t="shared" si="2"/>
        <v>0</v>
      </c>
      <c r="S27" s="39">
        <f t="shared" si="2"/>
        <v>0</v>
      </c>
      <c r="T27" s="39">
        <f t="shared" si="2"/>
        <v>0</v>
      </c>
      <c r="U27" s="39">
        <f t="shared" si="2"/>
        <v>0</v>
      </c>
      <c r="V27" s="39">
        <f t="shared" si="2"/>
        <v>0</v>
      </c>
      <c r="W27" s="39">
        <f t="shared" si="2"/>
        <v>618.05</v>
      </c>
      <c r="X27" s="39">
        <f t="shared" si="2"/>
        <v>899.44</v>
      </c>
      <c r="Y27" s="40">
        <f t="shared" si="2"/>
        <v>0</v>
      </c>
      <c r="Z27" s="40">
        <f t="shared" si="0"/>
        <v>83937.45</v>
      </c>
      <c r="AA27" s="42">
        <f t="shared" si="1"/>
        <v>1007249.3999999999</v>
      </c>
    </row>
    <row r="28" spans="1:27" ht="19.5" customHeight="1" thickBot="1">
      <c r="A28" s="72">
        <v>1</v>
      </c>
      <c r="B28" s="73" t="s">
        <v>88</v>
      </c>
      <c r="C28" s="74"/>
      <c r="D28" s="75">
        <v>1</v>
      </c>
      <c r="E28" s="76">
        <v>6</v>
      </c>
      <c r="F28" s="74">
        <v>2785</v>
      </c>
      <c r="G28" s="74">
        <v>557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>
        <v>831</v>
      </c>
      <c r="W28" s="74"/>
      <c r="X28" s="74"/>
      <c r="Y28" s="77"/>
      <c r="Z28" s="57">
        <f t="shared" si="0"/>
        <v>4173</v>
      </c>
      <c r="AA28" s="58">
        <f t="shared" si="1"/>
        <v>50076</v>
      </c>
    </row>
    <row r="29" spans="1:27" ht="19.5" customHeight="1" thickBot="1">
      <c r="A29" s="72">
        <v>2</v>
      </c>
      <c r="B29" s="73" t="s">
        <v>72</v>
      </c>
      <c r="C29" s="74"/>
      <c r="D29" s="75">
        <v>1</v>
      </c>
      <c r="E29" s="76">
        <v>8</v>
      </c>
      <c r="F29" s="74">
        <v>3150</v>
      </c>
      <c r="G29" s="74">
        <v>630</v>
      </c>
      <c r="H29" s="74">
        <v>1575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7"/>
      <c r="Z29" s="57">
        <f t="shared" si="0"/>
        <v>5355</v>
      </c>
      <c r="AA29" s="58">
        <f t="shared" si="1"/>
        <v>64260</v>
      </c>
    </row>
    <row r="30" spans="1:27" ht="19.5" customHeight="1" thickBot="1">
      <c r="A30" s="72">
        <v>3</v>
      </c>
      <c r="B30" s="73" t="s">
        <v>73</v>
      </c>
      <c r="C30" s="74"/>
      <c r="D30" s="75">
        <v>1</v>
      </c>
      <c r="E30" s="76">
        <v>8</v>
      </c>
      <c r="F30" s="74">
        <v>3150</v>
      </c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>
        <v>1023</v>
      </c>
      <c r="W30" s="74"/>
      <c r="X30" s="74"/>
      <c r="Y30" s="77"/>
      <c r="Z30" s="57">
        <f t="shared" si="0"/>
        <v>4173</v>
      </c>
      <c r="AA30" s="58">
        <f t="shared" si="1"/>
        <v>50076</v>
      </c>
    </row>
    <row r="31" spans="1:27" ht="19.5" customHeight="1" thickBot="1">
      <c r="A31" s="72">
        <v>4</v>
      </c>
      <c r="B31" s="73" t="s">
        <v>87</v>
      </c>
      <c r="C31" s="74"/>
      <c r="D31" s="75">
        <v>1</v>
      </c>
      <c r="E31" s="76">
        <v>5</v>
      </c>
      <c r="F31" s="74">
        <v>2613</v>
      </c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>
        <v>1560</v>
      </c>
      <c r="W31" s="74"/>
      <c r="X31" s="74"/>
      <c r="Y31" s="77"/>
      <c r="Z31" s="57">
        <f t="shared" si="0"/>
        <v>4173</v>
      </c>
      <c r="AA31" s="58">
        <f>Z31*12</f>
        <v>50076</v>
      </c>
    </row>
    <row r="32" spans="1:27" ht="19.5" customHeight="1">
      <c r="A32" s="72">
        <v>5</v>
      </c>
      <c r="B32" s="73" t="s">
        <v>74</v>
      </c>
      <c r="C32" s="74"/>
      <c r="D32" s="75">
        <v>2</v>
      </c>
      <c r="E32" s="76">
        <v>3</v>
      </c>
      <c r="F32" s="74">
        <v>4534</v>
      </c>
      <c r="G32" s="74"/>
      <c r="H32" s="74"/>
      <c r="I32" s="74">
        <v>1133.5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>
        <v>1545</v>
      </c>
      <c r="W32" s="74"/>
      <c r="X32" s="74">
        <v>1133.5</v>
      </c>
      <c r="Y32" s="77"/>
      <c r="Z32" s="57">
        <f t="shared" si="0"/>
        <v>8346</v>
      </c>
      <c r="AA32" s="58">
        <f>Z32*12</f>
        <v>100152</v>
      </c>
    </row>
    <row r="33" spans="1:27" ht="19.5" customHeight="1">
      <c r="A33" s="59">
        <v>6</v>
      </c>
      <c r="B33" s="60" t="s">
        <v>60</v>
      </c>
      <c r="C33" s="54"/>
      <c r="D33" s="52">
        <v>7.5</v>
      </c>
      <c r="E33" s="53">
        <v>2</v>
      </c>
      <c r="F33" s="54">
        <v>15705</v>
      </c>
      <c r="G33" s="54"/>
      <c r="H33" s="54"/>
      <c r="I33" s="54"/>
      <c r="J33" s="54"/>
      <c r="K33" s="54"/>
      <c r="L33" s="54"/>
      <c r="M33" s="54"/>
      <c r="N33" s="55"/>
      <c r="O33" s="54"/>
      <c r="P33" s="54"/>
      <c r="Q33" s="61"/>
      <c r="R33" s="54"/>
      <c r="S33" s="54"/>
      <c r="T33" s="54">
        <v>1570.5</v>
      </c>
      <c r="U33" s="54"/>
      <c r="V33" s="54">
        <v>15592.5</v>
      </c>
      <c r="W33" s="54"/>
      <c r="X33" s="54"/>
      <c r="Y33" s="56"/>
      <c r="Z33" s="56">
        <f t="shared" si="0"/>
        <v>32868</v>
      </c>
      <c r="AA33" s="62">
        <f t="shared" si="1"/>
        <v>394416</v>
      </c>
    </row>
    <row r="34" spans="1:27" ht="19.5" customHeight="1">
      <c r="A34" s="59">
        <v>7</v>
      </c>
      <c r="B34" s="60" t="s">
        <v>46</v>
      </c>
      <c r="C34" s="54"/>
      <c r="D34" s="52">
        <v>1</v>
      </c>
      <c r="E34" s="53">
        <v>4</v>
      </c>
      <c r="F34" s="54">
        <v>2440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61"/>
      <c r="R34" s="54"/>
      <c r="S34" s="54"/>
      <c r="T34" s="54"/>
      <c r="U34" s="54"/>
      <c r="V34" s="54">
        <v>1733</v>
      </c>
      <c r="W34" s="54"/>
      <c r="X34" s="54"/>
      <c r="Y34" s="56"/>
      <c r="Z34" s="56">
        <f t="shared" si="0"/>
        <v>4173</v>
      </c>
      <c r="AA34" s="62">
        <f t="shared" si="1"/>
        <v>50076</v>
      </c>
    </row>
    <row r="35" spans="1:27" ht="19.5" customHeight="1">
      <c r="A35" s="59">
        <v>8</v>
      </c>
      <c r="B35" s="60" t="s">
        <v>77</v>
      </c>
      <c r="C35" s="54"/>
      <c r="D35" s="52">
        <v>1</v>
      </c>
      <c r="E35" s="53">
        <v>1</v>
      </c>
      <c r="F35" s="54">
        <v>1921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61"/>
      <c r="R35" s="54"/>
      <c r="S35" s="54"/>
      <c r="T35" s="54"/>
      <c r="U35" s="54"/>
      <c r="V35" s="54">
        <v>2252</v>
      </c>
      <c r="W35" s="54"/>
      <c r="X35" s="54"/>
      <c r="Y35" s="56"/>
      <c r="Z35" s="56">
        <f t="shared" si="0"/>
        <v>4173</v>
      </c>
      <c r="AA35" s="62">
        <f t="shared" si="1"/>
        <v>50076</v>
      </c>
    </row>
    <row r="36" spans="1:27" ht="19.5" customHeight="1">
      <c r="A36" s="59">
        <v>9</v>
      </c>
      <c r="B36" s="60" t="s">
        <v>47</v>
      </c>
      <c r="C36" s="54"/>
      <c r="D36" s="52">
        <v>1</v>
      </c>
      <c r="E36" s="53">
        <v>2</v>
      </c>
      <c r="F36" s="54">
        <v>2094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61"/>
      <c r="R36" s="54"/>
      <c r="S36" s="54">
        <v>837.6</v>
      </c>
      <c r="T36" s="54"/>
      <c r="U36" s="54"/>
      <c r="V36" s="54">
        <v>2079</v>
      </c>
      <c r="W36" s="54"/>
      <c r="X36" s="54"/>
      <c r="Y36" s="56"/>
      <c r="Z36" s="56">
        <f t="shared" si="0"/>
        <v>5010.6</v>
      </c>
      <c r="AA36" s="62">
        <f t="shared" si="1"/>
        <v>60127.200000000004</v>
      </c>
    </row>
    <row r="37" spans="1:27" ht="19.5" customHeight="1">
      <c r="A37" s="59">
        <v>10</v>
      </c>
      <c r="B37" s="60" t="s">
        <v>86</v>
      </c>
      <c r="C37" s="54"/>
      <c r="D37" s="52">
        <v>1</v>
      </c>
      <c r="E37" s="53">
        <v>5</v>
      </c>
      <c r="F37" s="54">
        <v>2613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61"/>
      <c r="R37" s="54"/>
      <c r="S37" s="54"/>
      <c r="T37" s="54"/>
      <c r="U37" s="54"/>
      <c r="V37" s="54">
        <v>1560</v>
      </c>
      <c r="W37" s="54"/>
      <c r="X37" s="54"/>
      <c r="Y37" s="56"/>
      <c r="Z37" s="56">
        <f t="shared" si="0"/>
        <v>4173</v>
      </c>
      <c r="AA37" s="62">
        <f t="shared" si="1"/>
        <v>50076</v>
      </c>
    </row>
    <row r="38" spans="1:27" ht="19.5" customHeight="1">
      <c r="A38" s="59">
        <v>11</v>
      </c>
      <c r="B38" s="60" t="s">
        <v>78</v>
      </c>
      <c r="C38" s="54"/>
      <c r="D38" s="52">
        <v>0.5</v>
      </c>
      <c r="E38" s="53">
        <v>1</v>
      </c>
      <c r="F38" s="54">
        <v>960.5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61"/>
      <c r="R38" s="54"/>
      <c r="S38" s="54"/>
      <c r="T38" s="54">
        <v>96.05</v>
      </c>
      <c r="U38" s="54"/>
      <c r="V38" s="54">
        <v>1126</v>
      </c>
      <c r="W38" s="54"/>
      <c r="X38" s="54"/>
      <c r="Y38" s="56"/>
      <c r="Z38" s="56">
        <f t="shared" si="0"/>
        <v>2182.55</v>
      </c>
      <c r="AA38" s="62">
        <f t="shared" si="1"/>
        <v>26190.600000000002</v>
      </c>
    </row>
    <row r="39" spans="1:27" ht="19.5" customHeight="1">
      <c r="A39" s="59">
        <v>12</v>
      </c>
      <c r="B39" s="60" t="s">
        <v>79</v>
      </c>
      <c r="C39" s="54"/>
      <c r="D39" s="52">
        <v>1</v>
      </c>
      <c r="E39" s="53">
        <v>2</v>
      </c>
      <c r="F39" s="54">
        <v>2094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61"/>
      <c r="R39" s="54"/>
      <c r="S39" s="54"/>
      <c r="T39" s="54"/>
      <c r="U39" s="54"/>
      <c r="V39" s="54">
        <v>2079</v>
      </c>
      <c r="W39" s="54"/>
      <c r="X39" s="54"/>
      <c r="Y39" s="56"/>
      <c r="Z39" s="56">
        <f t="shared" si="0"/>
        <v>4173</v>
      </c>
      <c r="AA39" s="62">
        <f t="shared" si="1"/>
        <v>50076</v>
      </c>
    </row>
    <row r="40" spans="1:27" ht="19.5" customHeight="1">
      <c r="A40" s="59">
        <v>13</v>
      </c>
      <c r="B40" s="60" t="s">
        <v>49</v>
      </c>
      <c r="C40" s="54"/>
      <c r="D40" s="52">
        <v>1</v>
      </c>
      <c r="E40" s="53">
        <v>2</v>
      </c>
      <c r="F40" s="54">
        <v>2094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61"/>
      <c r="R40" s="54"/>
      <c r="S40" s="54"/>
      <c r="T40" s="54"/>
      <c r="U40" s="54"/>
      <c r="V40" s="54">
        <v>2079</v>
      </c>
      <c r="W40" s="54"/>
      <c r="X40" s="54"/>
      <c r="Y40" s="56"/>
      <c r="Z40" s="56">
        <f t="shared" si="0"/>
        <v>4173</v>
      </c>
      <c r="AA40" s="62">
        <f>Z40*12/2</f>
        <v>25038</v>
      </c>
    </row>
    <row r="41" spans="1:27" ht="19.5" customHeight="1">
      <c r="A41" s="59">
        <v>14</v>
      </c>
      <c r="B41" s="60" t="s">
        <v>48</v>
      </c>
      <c r="C41" s="54"/>
      <c r="D41" s="52">
        <v>1</v>
      </c>
      <c r="E41" s="53">
        <v>5</v>
      </c>
      <c r="F41" s="54">
        <v>2613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61"/>
      <c r="R41" s="54"/>
      <c r="S41" s="54"/>
      <c r="T41" s="54"/>
      <c r="U41" s="54"/>
      <c r="V41" s="54">
        <v>1560</v>
      </c>
      <c r="W41" s="54"/>
      <c r="X41" s="54"/>
      <c r="Y41" s="56"/>
      <c r="Z41" s="56">
        <f t="shared" si="0"/>
        <v>4173</v>
      </c>
      <c r="AA41" s="62">
        <f t="shared" si="1"/>
        <v>50076</v>
      </c>
    </row>
    <row r="42" spans="1:27" ht="19.5" customHeight="1" thickBot="1">
      <c r="A42" s="63">
        <v>15</v>
      </c>
      <c r="B42" s="64" t="s">
        <v>49</v>
      </c>
      <c r="C42" s="65"/>
      <c r="D42" s="66">
        <v>3</v>
      </c>
      <c r="E42" s="67">
        <v>5</v>
      </c>
      <c r="F42" s="65">
        <v>7839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8"/>
      <c r="R42" s="65"/>
      <c r="S42" s="65">
        <v>1194</v>
      </c>
      <c r="T42" s="65"/>
      <c r="U42" s="65"/>
      <c r="V42" s="65">
        <v>4680</v>
      </c>
      <c r="W42" s="65"/>
      <c r="X42" s="65"/>
      <c r="Y42" s="69"/>
      <c r="Z42" s="70">
        <f t="shared" si="0"/>
        <v>13713</v>
      </c>
      <c r="AA42" s="71">
        <f>Z42*12/2</f>
        <v>82278</v>
      </c>
    </row>
    <row r="43" spans="1:27" ht="19.5" customHeight="1" thickBot="1">
      <c r="A43" s="186" t="s">
        <v>50</v>
      </c>
      <c r="B43" s="187"/>
      <c r="C43" s="39"/>
      <c r="D43" s="37">
        <f>SUM(D28:D42)</f>
        <v>24</v>
      </c>
      <c r="E43" s="38" t="s">
        <v>45</v>
      </c>
      <c r="F43" s="39">
        <f>SUM(F28:F42)</f>
        <v>56605.5</v>
      </c>
      <c r="G43" s="39">
        <f aca="true" t="shared" si="3" ref="G43:Y43">SUM(G28:G42)</f>
        <v>1187</v>
      </c>
      <c r="H43" s="39">
        <f t="shared" si="3"/>
        <v>1575</v>
      </c>
      <c r="I43" s="39">
        <f t="shared" si="3"/>
        <v>1133.5</v>
      </c>
      <c r="J43" s="39">
        <f t="shared" si="3"/>
        <v>0</v>
      </c>
      <c r="K43" s="39">
        <f t="shared" si="3"/>
        <v>0</v>
      </c>
      <c r="L43" s="39">
        <f t="shared" si="3"/>
        <v>0</v>
      </c>
      <c r="M43" s="39">
        <f t="shared" si="3"/>
        <v>0</v>
      </c>
      <c r="N43" s="39">
        <f t="shared" si="3"/>
        <v>0</v>
      </c>
      <c r="O43" s="39">
        <f>SUM(O28:O42)</f>
        <v>0</v>
      </c>
      <c r="P43" s="39">
        <f t="shared" si="3"/>
        <v>0</v>
      </c>
      <c r="Q43" s="39">
        <f t="shared" si="3"/>
        <v>0</v>
      </c>
      <c r="R43" s="39">
        <f t="shared" si="3"/>
        <v>0</v>
      </c>
      <c r="S43" s="39">
        <f t="shared" si="3"/>
        <v>2031.6</v>
      </c>
      <c r="T43" s="39">
        <f t="shared" si="3"/>
        <v>1666.55</v>
      </c>
      <c r="U43" s="39">
        <f t="shared" si="3"/>
        <v>0</v>
      </c>
      <c r="V43" s="39">
        <f t="shared" si="3"/>
        <v>39699.5</v>
      </c>
      <c r="W43" s="39">
        <f t="shared" si="3"/>
        <v>0</v>
      </c>
      <c r="X43" s="39">
        <f t="shared" si="3"/>
        <v>1133.5</v>
      </c>
      <c r="Y43" s="40">
        <f t="shared" si="3"/>
        <v>0</v>
      </c>
      <c r="Z43" s="40">
        <f t="shared" si="0"/>
        <v>105032.15</v>
      </c>
      <c r="AA43" s="42">
        <f t="shared" si="1"/>
        <v>1260385.7999999998</v>
      </c>
    </row>
    <row r="44" spans="1:27" ht="19.5" customHeight="1" thickBot="1">
      <c r="A44" s="78"/>
      <c r="B44" s="33" t="s">
        <v>51</v>
      </c>
      <c r="C44" s="34"/>
      <c r="D44" s="35">
        <f>D27+D43</f>
        <v>36.35</v>
      </c>
      <c r="E44" s="36" t="s">
        <v>45</v>
      </c>
      <c r="F44" s="34">
        <f>F27+F43</f>
        <v>114937.15</v>
      </c>
      <c r="G44" s="34">
        <f aca="true" t="shared" si="4" ref="G44:AA44">G27+G43</f>
        <v>13608.970000000001</v>
      </c>
      <c r="H44" s="34">
        <f t="shared" si="4"/>
        <v>13241.340000000002</v>
      </c>
      <c r="I44" s="34">
        <f t="shared" si="4"/>
        <v>1133.5</v>
      </c>
      <c r="J44" s="34">
        <f t="shared" si="4"/>
        <v>0</v>
      </c>
      <c r="K44" s="34">
        <f t="shared" si="4"/>
        <v>0</v>
      </c>
      <c r="L44" s="34">
        <f t="shared" si="4"/>
        <v>0</v>
      </c>
      <c r="M44" s="34">
        <f t="shared" si="4"/>
        <v>0</v>
      </c>
      <c r="N44" s="34">
        <f t="shared" si="4"/>
        <v>0</v>
      </c>
      <c r="O44" s="34">
        <f t="shared" si="4"/>
        <v>0</v>
      </c>
      <c r="P44" s="34">
        <f t="shared" si="4"/>
        <v>0</v>
      </c>
      <c r="Q44" s="34">
        <f t="shared" si="4"/>
        <v>0</v>
      </c>
      <c r="R44" s="34">
        <f t="shared" si="4"/>
        <v>0</v>
      </c>
      <c r="S44" s="34">
        <f t="shared" si="4"/>
        <v>2031.6</v>
      </c>
      <c r="T44" s="34">
        <f t="shared" si="4"/>
        <v>1666.55</v>
      </c>
      <c r="U44" s="34">
        <f t="shared" si="4"/>
        <v>0</v>
      </c>
      <c r="V44" s="34">
        <f t="shared" si="4"/>
        <v>39699.5</v>
      </c>
      <c r="W44" s="34">
        <f t="shared" si="4"/>
        <v>618.05</v>
      </c>
      <c r="X44" s="34">
        <f t="shared" si="4"/>
        <v>2032.94</v>
      </c>
      <c r="Y44" s="41">
        <f t="shared" si="4"/>
        <v>0</v>
      </c>
      <c r="Z44" s="40">
        <f t="shared" si="4"/>
        <v>188969.59999999998</v>
      </c>
      <c r="AA44" s="42">
        <f t="shared" si="4"/>
        <v>2267635.1999999997</v>
      </c>
    </row>
    <row r="45" spans="1:27" ht="28.5" customHeight="1">
      <c r="A45" s="79"/>
      <c r="B45" s="81" t="s">
        <v>41</v>
      </c>
      <c r="C45" s="84"/>
      <c r="D45" s="85">
        <v>27.75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1"/>
      <c r="X45" s="81"/>
      <c r="Y45" s="79"/>
      <c r="Z45" s="79"/>
      <c r="AA45" s="79"/>
    </row>
    <row r="46" spans="1:27" ht="38.25" customHeight="1">
      <c r="A46" s="46"/>
      <c r="B46" s="48" t="s">
        <v>52</v>
      </c>
      <c r="C46" s="47"/>
      <c r="D46" s="47"/>
      <c r="E46" s="47"/>
      <c r="F46" s="47"/>
      <c r="G46" s="47" t="s">
        <v>59</v>
      </c>
      <c r="H46" s="47"/>
      <c r="I46" s="9"/>
      <c r="J46" s="9"/>
      <c r="K46" s="9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82"/>
      <c r="X46" s="82"/>
      <c r="Y46" s="82"/>
      <c r="Z46" s="46"/>
      <c r="AA46" s="46"/>
    </row>
    <row r="47" spans="1:27" ht="27.75" customHeight="1">
      <c r="A47" s="46"/>
      <c r="B47" s="48" t="s">
        <v>53</v>
      </c>
      <c r="C47" s="48"/>
      <c r="D47" s="48"/>
      <c r="E47" s="48"/>
      <c r="F47" s="48"/>
      <c r="G47" s="48" t="s">
        <v>54</v>
      </c>
      <c r="H47" s="48"/>
      <c r="I47" s="10"/>
      <c r="J47" s="10"/>
      <c r="K47" s="10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2"/>
      <c r="X47" s="82"/>
      <c r="Y47" s="82"/>
      <c r="Z47" s="46"/>
      <c r="AA47" s="46"/>
    </row>
    <row r="48" spans="2:27" ht="45" customHeight="1">
      <c r="B48" s="2"/>
      <c r="C48" s="2"/>
      <c r="D48" s="2"/>
      <c r="E48" s="2"/>
      <c r="F48" s="2"/>
      <c r="G48" s="2"/>
      <c r="H48" s="2"/>
      <c r="I48" s="2"/>
      <c r="J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61"/>
      <c r="Y48" s="161"/>
      <c r="Z48" s="161"/>
      <c r="AA48" s="161"/>
    </row>
    <row r="49" spans="3:25" ht="33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64" spans="2:27" ht="46.5" customHeight="1">
      <c r="B64" s="4"/>
      <c r="V64" s="5"/>
      <c r="W64" s="5"/>
      <c r="X64" s="5"/>
      <c r="Y64" s="5"/>
      <c r="Z64" s="5"/>
      <c r="AA64" s="5"/>
    </row>
  </sheetData>
  <sheetProtection/>
  <mergeCells count="15">
    <mergeCell ref="V8:Y8"/>
    <mergeCell ref="U9:X9"/>
    <mergeCell ref="A27:B27"/>
    <mergeCell ref="A43:B43"/>
    <mergeCell ref="X48:AA48"/>
    <mergeCell ref="T3:Z3"/>
    <mergeCell ref="G10:O10"/>
    <mergeCell ref="B12:B14"/>
    <mergeCell ref="G12:J12"/>
    <mergeCell ref="K12:U12"/>
    <mergeCell ref="V12:Y12"/>
    <mergeCell ref="Z12:AA12"/>
    <mergeCell ref="C13:C14"/>
    <mergeCell ref="B3:J3"/>
    <mergeCell ref="D7:R7"/>
  </mergeCells>
  <printOptions/>
  <pageMargins left="0.24" right="0.16" top="0.3" bottom="0.28" header="0.3" footer="0.28"/>
  <pageSetup horizontalDpi="600" verticalDpi="600" orientation="landscape" paperSize="9" scale="55" r:id="rId1"/>
  <rowBreaks count="1" manualBreakCount="1">
    <brk id="65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A65"/>
  <sheetViews>
    <sheetView view="pageBreakPreview" zoomScale="50" zoomScaleNormal="50" zoomScaleSheetLayoutView="50" zoomScalePageLayoutView="0" workbookViewId="0" topLeftCell="A17">
      <selection activeCell="H38" sqref="H38"/>
    </sheetView>
  </sheetViews>
  <sheetFormatPr defaultColWidth="8.796875" defaultRowHeight="15"/>
  <cols>
    <col min="1" max="1" width="4.3984375" style="0" customWidth="1"/>
    <col min="2" max="2" width="33" style="0" customWidth="1"/>
    <col min="3" max="3" width="9.19921875" style="0" hidden="1" customWidth="1"/>
    <col min="4" max="4" width="14.3984375" style="0" customWidth="1"/>
    <col min="5" max="5" width="12.796875" style="0" customWidth="1"/>
    <col min="6" max="6" width="12.69921875" style="0" customWidth="1"/>
    <col min="7" max="7" width="13" style="0" customWidth="1"/>
    <col min="8" max="8" width="14" style="0" customWidth="1"/>
    <col min="9" max="9" width="12" style="0" customWidth="1"/>
    <col min="10" max="10" width="13.296875" style="0" customWidth="1"/>
    <col min="11" max="11" width="11.59765625" style="0" customWidth="1"/>
    <col min="12" max="12" width="12.69921875" style="0" customWidth="1"/>
    <col min="13" max="13" width="13.59765625" style="0" hidden="1" customWidth="1"/>
    <col min="14" max="15" width="12.69921875" style="0" customWidth="1"/>
    <col min="16" max="16" width="12" style="0" customWidth="1"/>
    <col min="17" max="17" width="10.69921875" style="0" hidden="1" customWidth="1"/>
    <col min="18" max="18" width="7.8984375" style="0" hidden="1" customWidth="1"/>
    <col min="19" max="19" width="13" style="0" customWidth="1"/>
    <col min="20" max="20" width="11.8984375" style="0" customWidth="1"/>
    <col min="21" max="21" width="11.296875" style="0" customWidth="1"/>
    <col min="22" max="22" width="13.296875" style="0" customWidth="1"/>
    <col min="23" max="23" width="12.19921875" style="0" customWidth="1"/>
    <col min="24" max="24" width="11.59765625" style="0" customWidth="1"/>
    <col min="25" max="25" width="10.59765625" style="0" hidden="1" customWidth="1"/>
    <col min="26" max="27" width="14.8984375" style="0" customWidth="1"/>
    <col min="28" max="28" width="1.796875" style="0" customWidth="1"/>
  </cols>
  <sheetData>
    <row r="1" ht="15" hidden="1"/>
    <row r="3" spans="2:26" ht="48" customHeight="1">
      <c r="B3" s="173"/>
      <c r="C3" s="173"/>
      <c r="D3" s="173"/>
      <c r="E3" s="173"/>
      <c r="F3" s="173"/>
      <c r="G3" s="173"/>
      <c r="H3" s="173"/>
      <c r="I3" s="173"/>
      <c r="J3" s="173"/>
      <c r="U3" s="174" t="s">
        <v>4</v>
      </c>
      <c r="V3" s="174"/>
      <c r="W3" s="174"/>
      <c r="X3" s="174"/>
      <c r="Y3" s="174"/>
      <c r="Z3" s="174"/>
    </row>
    <row r="4" spans="2:27" ht="30" customHeight="1">
      <c r="B4" s="3"/>
      <c r="C4" s="3"/>
      <c r="D4" s="3"/>
      <c r="E4" s="3"/>
      <c r="F4" s="3"/>
      <c r="G4" s="3"/>
      <c r="H4" s="3"/>
      <c r="I4" s="3"/>
      <c r="J4" s="3"/>
      <c r="U4" s="44" t="s">
        <v>81</v>
      </c>
      <c r="V4" s="44"/>
      <c r="W4" s="44"/>
      <c r="X4" s="44"/>
      <c r="Y4" s="44"/>
      <c r="Z4" s="44"/>
      <c r="AA4" s="2"/>
    </row>
    <row r="5" spans="2:27" ht="24" customHeight="1">
      <c r="B5" s="3"/>
      <c r="C5" s="3"/>
      <c r="D5" s="3"/>
      <c r="E5" s="3"/>
      <c r="F5" s="3"/>
      <c r="G5" s="3"/>
      <c r="H5" s="3"/>
      <c r="I5" s="3"/>
      <c r="J5" s="3"/>
      <c r="U5" s="44" t="s">
        <v>36</v>
      </c>
      <c r="V5" s="44"/>
      <c r="W5" s="44"/>
      <c r="X5" s="44"/>
      <c r="Y5" s="44"/>
      <c r="Z5" s="44"/>
      <c r="AA5" s="2"/>
    </row>
    <row r="6" spans="2:27" ht="24" customHeight="1">
      <c r="B6" s="3"/>
      <c r="C6" s="3"/>
      <c r="D6" s="3"/>
      <c r="E6" s="3"/>
      <c r="F6" s="3"/>
      <c r="G6" s="3"/>
      <c r="H6" s="3"/>
      <c r="I6" s="3"/>
      <c r="J6" s="3"/>
      <c r="U6" s="45" t="s">
        <v>82</v>
      </c>
      <c r="V6" s="45"/>
      <c r="W6" s="45"/>
      <c r="X6" s="45"/>
      <c r="Y6" s="45"/>
      <c r="Z6" s="45"/>
      <c r="AA6" s="2"/>
    </row>
    <row r="7" spans="4:27" ht="47.25" customHeight="1"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6"/>
      <c r="T7" s="6"/>
      <c r="U7" s="44" t="s">
        <v>55</v>
      </c>
      <c r="V7" s="44"/>
      <c r="W7" s="44"/>
      <c r="X7" s="44"/>
      <c r="Y7" s="44"/>
      <c r="Z7" s="44"/>
      <c r="AA7" s="2"/>
    </row>
    <row r="8" spans="4:27" ht="44.25" customHeight="1"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4"/>
      <c r="V8" s="176" t="s">
        <v>80</v>
      </c>
      <c r="W8" s="176"/>
      <c r="X8" s="176"/>
      <c r="Y8" s="176"/>
      <c r="Z8" s="44"/>
      <c r="AA8" s="2"/>
    </row>
    <row r="9" spans="4:26" ht="41.25" customHeight="1">
      <c r="D9" s="6"/>
      <c r="E9" s="6"/>
      <c r="F9" s="6"/>
      <c r="G9" s="172" t="s">
        <v>83</v>
      </c>
      <c r="H9" s="172"/>
      <c r="I9" s="172"/>
      <c r="J9" s="172"/>
      <c r="K9" s="172"/>
      <c r="L9" s="172"/>
      <c r="M9" s="172"/>
      <c r="N9" s="172"/>
      <c r="O9" s="172"/>
      <c r="P9" s="6"/>
      <c r="Q9" s="6"/>
      <c r="R9" s="6"/>
      <c r="S9" s="6"/>
      <c r="T9" s="6"/>
      <c r="U9" s="176"/>
      <c r="V9" s="176"/>
      <c r="W9" s="176"/>
      <c r="X9" s="176"/>
      <c r="Y9" s="3"/>
      <c r="Z9" s="3"/>
    </row>
    <row r="10" spans="4:20" ht="21.75" customHeight="1">
      <c r="D10" s="6"/>
      <c r="E10" s="6"/>
      <c r="F10" s="6"/>
      <c r="G10" s="172" t="s">
        <v>58</v>
      </c>
      <c r="H10" s="172"/>
      <c r="I10" s="172"/>
      <c r="J10" s="172"/>
      <c r="K10" s="172"/>
      <c r="L10" s="172"/>
      <c r="M10" s="172"/>
      <c r="N10" s="172"/>
      <c r="O10" s="172"/>
      <c r="P10" s="6"/>
      <c r="Q10" s="6"/>
      <c r="R10" s="6"/>
      <c r="S10" s="6"/>
      <c r="T10" s="6"/>
    </row>
    <row r="11" ht="15.75" thickBot="1"/>
    <row r="12" spans="1:27" ht="18.75" thickBot="1">
      <c r="A12" s="7" t="s">
        <v>0</v>
      </c>
      <c r="B12" s="177" t="s">
        <v>3</v>
      </c>
      <c r="C12" s="11"/>
      <c r="D12" s="12"/>
      <c r="E12" s="13"/>
      <c r="F12" s="13"/>
      <c r="G12" s="180" t="s">
        <v>11</v>
      </c>
      <c r="H12" s="181"/>
      <c r="I12" s="181"/>
      <c r="J12" s="181"/>
      <c r="K12" s="180" t="s">
        <v>12</v>
      </c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0"/>
      <c r="W12" s="181"/>
      <c r="X12" s="181"/>
      <c r="Y12" s="181"/>
      <c r="Z12" s="182" t="s">
        <v>35</v>
      </c>
      <c r="AA12" s="183"/>
    </row>
    <row r="13" spans="1:27" ht="18">
      <c r="A13" s="7" t="s">
        <v>1</v>
      </c>
      <c r="B13" s="178"/>
      <c r="C13" s="184" t="s">
        <v>2</v>
      </c>
      <c r="D13" s="14" t="s">
        <v>5</v>
      </c>
      <c r="E13" s="15" t="s">
        <v>7</v>
      </c>
      <c r="F13" s="15" t="s">
        <v>9</v>
      </c>
      <c r="G13" s="16" t="s">
        <v>13</v>
      </c>
      <c r="H13" s="15" t="s">
        <v>15</v>
      </c>
      <c r="I13" s="15" t="s">
        <v>75</v>
      </c>
      <c r="J13" s="15" t="s">
        <v>70</v>
      </c>
      <c r="K13" s="17" t="s">
        <v>16</v>
      </c>
      <c r="L13" s="17" t="s">
        <v>18</v>
      </c>
      <c r="M13" s="17" t="s">
        <v>20</v>
      </c>
      <c r="N13" s="15" t="s">
        <v>22</v>
      </c>
      <c r="O13" s="15" t="s">
        <v>24</v>
      </c>
      <c r="P13" s="15" t="s">
        <v>20</v>
      </c>
      <c r="Q13" s="17"/>
      <c r="R13" s="18"/>
      <c r="S13" s="19" t="s">
        <v>38</v>
      </c>
      <c r="T13" s="19" t="s">
        <v>26</v>
      </c>
      <c r="U13" s="20" t="s">
        <v>42</v>
      </c>
      <c r="V13" s="21" t="s">
        <v>28</v>
      </c>
      <c r="W13" s="22" t="s">
        <v>76</v>
      </c>
      <c r="X13" s="22" t="s">
        <v>30</v>
      </c>
      <c r="Y13" s="15"/>
      <c r="Z13" s="23" t="s">
        <v>33</v>
      </c>
      <c r="AA13" s="24" t="s">
        <v>33</v>
      </c>
    </row>
    <row r="14" spans="1:27" ht="18.75" thickBot="1">
      <c r="A14" s="8"/>
      <c r="B14" s="179"/>
      <c r="C14" s="185"/>
      <c r="D14" s="25" t="s">
        <v>6</v>
      </c>
      <c r="E14" s="26" t="s">
        <v>8</v>
      </c>
      <c r="F14" s="26" t="s">
        <v>10</v>
      </c>
      <c r="G14" s="27" t="s">
        <v>14</v>
      </c>
      <c r="H14" s="26"/>
      <c r="I14" s="26"/>
      <c r="J14" s="26" t="s">
        <v>71</v>
      </c>
      <c r="K14" s="26" t="s">
        <v>17</v>
      </c>
      <c r="L14" s="26" t="s">
        <v>19</v>
      </c>
      <c r="M14" s="26" t="s">
        <v>21</v>
      </c>
      <c r="N14" s="26" t="s">
        <v>23</v>
      </c>
      <c r="O14" s="28" t="s">
        <v>25</v>
      </c>
      <c r="P14" s="26" t="s">
        <v>21</v>
      </c>
      <c r="Q14" s="26"/>
      <c r="R14" s="26"/>
      <c r="S14" s="29" t="s">
        <v>39</v>
      </c>
      <c r="T14" s="29" t="s">
        <v>27</v>
      </c>
      <c r="U14" s="30" t="s">
        <v>43</v>
      </c>
      <c r="V14" s="31" t="s">
        <v>29</v>
      </c>
      <c r="W14" s="32" t="s">
        <v>61</v>
      </c>
      <c r="X14" s="32" t="s">
        <v>31</v>
      </c>
      <c r="Y14" s="31"/>
      <c r="Z14" s="23" t="s">
        <v>32</v>
      </c>
      <c r="AA14" s="8" t="s">
        <v>34</v>
      </c>
    </row>
    <row r="15" spans="1:27" ht="30" customHeight="1">
      <c r="A15" s="49">
        <v>1</v>
      </c>
      <c r="B15" s="50" t="s">
        <v>37</v>
      </c>
      <c r="C15" s="51"/>
      <c r="D15" s="52">
        <v>1</v>
      </c>
      <c r="E15" s="53">
        <v>17</v>
      </c>
      <c r="F15" s="54">
        <v>6339</v>
      </c>
      <c r="G15" s="54">
        <v>1901.7</v>
      </c>
      <c r="H15" s="54">
        <v>1267.8</v>
      </c>
      <c r="I15" s="54"/>
      <c r="J15" s="54"/>
      <c r="K15" s="54"/>
      <c r="L15" s="54"/>
      <c r="M15" s="54"/>
      <c r="N15" s="54"/>
      <c r="O15" s="54"/>
      <c r="P15" s="54"/>
      <c r="Q15" s="55"/>
      <c r="R15" s="54"/>
      <c r="S15" s="56"/>
      <c r="T15" s="56"/>
      <c r="U15" s="56"/>
      <c r="V15" s="54"/>
      <c r="W15" s="54">
        <v>316.95</v>
      </c>
      <c r="X15" s="54"/>
      <c r="Y15" s="56"/>
      <c r="Z15" s="57">
        <f aca="true" t="shared" si="0" ref="Z15:Z44">SUM(F15:Y15)</f>
        <v>9825.45</v>
      </c>
      <c r="AA15" s="58">
        <f>Z15*12</f>
        <v>117905.40000000001</v>
      </c>
    </row>
    <row r="16" spans="1:27" ht="30" customHeight="1">
      <c r="A16" s="59">
        <v>2</v>
      </c>
      <c r="B16" s="60" t="s">
        <v>62</v>
      </c>
      <c r="C16" s="54"/>
      <c r="D16" s="52">
        <v>1</v>
      </c>
      <c r="E16" s="53" t="s">
        <v>63</v>
      </c>
      <c r="F16" s="54">
        <v>6022.05</v>
      </c>
      <c r="G16" s="54">
        <v>1806.62</v>
      </c>
      <c r="H16" s="54">
        <v>1204.41</v>
      </c>
      <c r="I16" s="54"/>
      <c r="J16" s="54"/>
      <c r="K16" s="54"/>
      <c r="L16" s="54"/>
      <c r="M16" s="54"/>
      <c r="N16" s="54"/>
      <c r="O16" s="54"/>
      <c r="P16" s="54"/>
      <c r="Q16" s="61"/>
      <c r="R16" s="54"/>
      <c r="S16" s="54"/>
      <c r="T16" s="54"/>
      <c r="U16" s="54"/>
      <c r="V16" s="54"/>
      <c r="W16" s="54">
        <v>301.1</v>
      </c>
      <c r="X16" s="54"/>
      <c r="Y16" s="56"/>
      <c r="Z16" s="56">
        <f t="shared" si="0"/>
        <v>9334.18</v>
      </c>
      <c r="AA16" s="62">
        <f aca="true" t="shared" si="1" ref="AA16:AA44">Z16*12</f>
        <v>112010.16</v>
      </c>
    </row>
    <row r="17" spans="1:27" ht="30" customHeight="1">
      <c r="A17" s="59">
        <v>3</v>
      </c>
      <c r="B17" s="60" t="s">
        <v>64</v>
      </c>
      <c r="C17" s="54"/>
      <c r="D17" s="52">
        <v>0.5</v>
      </c>
      <c r="E17" s="53" t="s">
        <v>63</v>
      </c>
      <c r="F17" s="54">
        <v>3011.03</v>
      </c>
      <c r="G17" s="54">
        <v>602.21</v>
      </c>
      <c r="H17" s="54">
        <v>602.21</v>
      </c>
      <c r="I17" s="54"/>
      <c r="J17" s="54"/>
      <c r="K17" s="54"/>
      <c r="L17" s="54"/>
      <c r="M17" s="54"/>
      <c r="N17" s="54"/>
      <c r="O17" s="54"/>
      <c r="P17" s="54"/>
      <c r="Q17" s="61"/>
      <c r="R17" s="54"/>
      <c r="S17" s="54"/>
      <c r="T17" s="54"/>
      <c r="U17" s="54"/>
      <c r="V17" s="54"/>
      <c r="W17" s="54"/>
      <c r="X17" s="54"/>
      <c r="Y17" s="56"/>
      <c r="Z17" s="56">
        <f t="shared" si="0"/>
        <v>4215.450000000001</v>
      </c>
      <c r="AA17" s="62">
        <f t="shared" si="1"/>
        <v>50585.40000000001</v>
      </c>
    </row>
    <row r="18" spans="1:27" ht="30" customHeight="1">
      <c r="A18" s="59">
        <v>4</v>
      </c>
      <c r="B18" s="60" t="s">
        <v>40</v>
      </c>
      <c r="C18" s="54"/>
      <c r="D18" s="52">
        <v>1</v>
      </c>
      <c r="E18" s="53">
        <v>13</v>
      </c>
      <c r="F18" s="54">
        <v>4797</v>
      </c>
      <c r="G18" s="54">
        <v>1439.1</v>
      </c>
      <c r="H18" s="54">
        <v>959.4</v>
      </c>
      <c r="I18" s="54"/>
      <c r="J18" s="54"/>
      <c r="K18" s="54"/>
      <c r="L18" s="54"/>
      <c r="M18" s="54"/>
      <c r="N18" s="54"/>
      <c r="O18" s="54"/>
      <c r="P18" s="54"/>
      <c r="Q18" s="61"/>
      <c r="R18" s="54"/>
      <c r="S18" s="54"/>
      <c r="T18" s="54"/>
      <c r="U18" s="54"/>
      <c r="V18" s="54"/>
      <c r="W18" s="54"/>
      <c r="X18" s="54"/>
      <c r="Y18" s="56"/>
      <c r="Z18" s="56">
        <f t="shared" si="0"/>
        <v>7195.5</v>
      </c>
      <c r="AA18" s="62">
        <f t="shared" si="1"/>
        <v>86346</v>
      </c>
    </row>
    <row r="19" spans="1:27" ht="30" customHeight="1">
      <c r="A19" s="59">
        <v>5</v>
      </c>
      <c r="B19" s="60" t="s">
        <v>65</v>
      </c>
      <c r="C19" s="54"/>
      <c r="D19" s="52">
        <v>1</v>
      </c>
      <c r="E19" s="53">
        <v>12</v>
      </c>
      <c r="F19" s="54">
        <v>4480</v>
      </c>
      <c r="G19" s="54">
        <v>896</v>
      </c>
      <c r="H19" s="54">
        <v>896</v>
      </c>
      <c r="I19" s="54"/>
      <c r="J19" s="54"/>
      <c r="K19" s="54"/>
      <c r="L19" s="54"/>
      <c r="M19" s="54"/>
      <c r="N19" s="54"/>
      <c r="O19" s="54"/>
      <c r="P19" s="54"/>
      <c r="Q19" s="61"/>
      <c r="R19" s="54"/>
      <c r="S19" s="54"/>
      <c r="T19" s="54"/>
      <c r="U19" s="54"/>
      <c r="V19" s="54"/>
      <c r="W19" s="54"/>
      <c r="X19" s="54"/>
      <c r="Y19" s="56"/>
      <c r="Z19" s="56">
        <f t="shared" si="0"/>
        <v>6272</v>
      </c>
      <c r="AA19" s="62">
        <f t="shared" si="1"/>
        <v>75264</v>
      </c>
    </row>
    <row r="20" spans="1:27" ht="30" customHeight="1">
      <c r="A20" s="59">
        <v>6</v>
      </c>
      <c r="B20" s="60" t="s">
        <v>66</v>
      </c>
      <c r="C20" s="54"/>
      <c r="D20" s="52">
        <v>1.33</v>
      </c>
      <c r="E20" s="53">
        <v>11</v>
      </c>
      <c r="F20" s="54">
        <v>5535.46</v>
      </c>
      <c r="G20" s="54">
        <v>553.55</v>
      </c>
      <c r="H20" s="54">
        <v>1107.09</v>
      </c>
      <c r="I20" s="54"/>
      <c r="J20" s="54"/>
      <c r="K20" s="54"/>
      <c r="L20" s="54"/>
      <c r="M20" s="54"/>
      <c r="N20" s="54"/>
      <c r="O20" s="54"/>
      <c r="P20" s="54"/>
      <c r="Q20" s="61"/>
      <c r="R20" s="54"/>
      <c r="S20" s="54"/>
      <c r="T20" s="54"/>
      <c r="U20" s="54"/>
      <c r="V20" s="54"/>
      <c r="W20" s="54"/>
      <c r="X20" s="54"/>
      <c r="Y20" s="56"/>
      <c r="Z20" s="56">
        <f t="shared" si="0"/>
        <v>7196.1</v>
      </c>
      <c r="AA20" s="62">
        <f t="shared" si="1"/>
        <v>86353.20000000001</v>
      </c>
    </row>
    <row r="21" spans="1:27" ht="30" customHeight="1">
      <c r="A21" s="59">
        <v>7</v>
      </c>
      <c r="B21" s="60" t="s">
        <v>66</v>
      </c>
      <c r="C21" s="54"/>
      <c r="D21" s="52">
        <v>1.99</v>
      </c>
      <c r="E21" s="53">
        <v>13</v>
      </c>
      <c r="F21" s="54">
        <v>9546.03</v>
      </c>
      <c r="G21" s="54">
        <v>1909.21</v>
      </c>
      <c r="H21" s="54">
        <v>1909.21</v>
      </c>
      <c r="I21" s="54"/>
      <c r="J21" s="54"/>
      <c r="K21" s="54"/>
      <c r="L21" s="54"/>
      <c r="M21" s="54"/>
      <c r="N21" s="54"/>
      <c r="O21" s="54"/>
      <c r="P21" s="54"/>
      <c r="Q21" s="61"/>
      <c r="R21" s="54"/>
      <c r="S21" s="54"/>
      <c r="T21" s="54"/>
      <c r="U21" s="54"/>
      <c r="V21" s="54"/>
      <c r="W21" s="54"/>
      <c r="X21" s="54"/>
      <c r="Y21" s="56"/>
      <c r="Z21" s="56">
        <f t="shared" si="0"/>
        <v>13364.45</v>
      </c>
      <c r="AA21" s="62">
        <f t="shared" si="1"/>
        <v>160373.40000000002</v>
      </c>
    </row>
    <row r="22" spans="1:27" ht="30" customHeight="1">
      <c r="A22" s="59">
        <v>8</v>
      </c>
      <c r="B22" s="60" t="s">
        <v>67</v>
      </c>
      <c r="C22" s="54"/>
      <c r="D22" s="52">
        <v>0.75</v>
      </c>
      <c r="E22" s="53">
        <v>13</v>
      </c>
      <c r="F22" s="54">
        <v>3597.75</v>
      </c>
      <c r="G22" s="54">
        <v>1079.33</v>
      </c>
      <c r="H22" s="54">
        <v>719.55</v>
      </c>
      <c r="I22" s="54"/>
      <c r="J22" s="54"/>
      <c r="K22" s="54"/>
      <c r="L22" s="54"/>
      <c r="M22" s="54"/>
      <c r="N22" s="54"/>
      <c r="O22" s="54"/>
      <c r="P22" s="54"/>
      <c r="Q22" s="61"/>
      <c r="R22" s="54"/>
      <c r="S22" s="54"/>
      <c r="T22" s="54"/>
      <c r="U22" s="54"/>
      <c r="V22" s="54"/>
      <c r="W22" s="54"/>
      <c r="X22" s="54">
        <v>899.44</v>
      </c>
      <c r="Y22" s="56"/>
      <c r="Z22" s="56">
        <f t="shared" si="0"/>
        <v>6296.07</v>
      </c>
      <c r="AA22" s="62">
        <f t="shared" si="1"/>
        <v>75552.84</v>
      </c>
    </row>
    <row r="23" spans="1:27" ht="30" customHeight="1">
      <c r="A23" s="59">
        <v>9</v>
      </c>
      <c r="B23" s="60" t="s">
        <v>57</v>
      </c>
      <c r="C23" s="54"/>
      <c r="D23" s="52">
        <v>0.5</v>
      </c>
      <c r="E23" s="53">
        <v>11</v>
      </c>
      <c r="F23" s="54">
        <v>2081</v>
      </c>
      <c r="G23" s="54">
        <v>208.1</v>
      </c>
      <c r="H23" s="54">
        <v>416.2</v>
      </c>
      <c r="I23" s="54"/>
      <c r="J23" s="54"/>
      <c r="K23" s="54"/>
      <c r="L23" s="54"/>
      <c r="M23" s="54"/>
      <c r="N23" s="54"/>
      <c r="O23" s="54"/>
      <c r="P23" s="54"/>
      <c r="Q23" s="61"/>
      <c r="R23" s="54"/>
      <c r="S23" s="54"/>
      <c r="T23" s="54"/>
      <c r="U23" s="54"/>
      <c r="V23" s="54"/>
      <c r="W23" s="54"/>
      <c r="X23" s="54"/>
      <c r="Y23" s="56"/>
      <c r="Z23" s="56">
        <f t="shared" si="0"/>
        <v>2705.2999999999997</v>
      </c>
      <c r="AA23" s="62">
        <f t="shared" si="1"/>
        <v>32463.6</v>
      </c>
    </row>
    <row r="24" spans="1:27" ht="30" customHeight="1">
      <c r="A24" s="59">
        <v>10</v>
      </c>
      <c r="B24" s="60" t="s">
        <v>68</v>
      </c>
      <c r="C24" s="54"/>
      <c r="D24" s="52">
        <v>1</v>
      </c>
      <c r="E24" s="53">
        <v>11</v>
      </c>
      <c r="F24" s="54">
        <v>4162</v>
      </c>
      <c r="G24" s="54">
        <v>936.45</v>
      </c>
      <c r="H24" s="54">
        <v>832.4</v>
      </c>
      <c r="I24" s="54"/>
      <c r="J24" s="54"/>
      <c r="K24" s="54"/>
      <c r="L24" s="54"/>
      <c r="M24" s="54"/>
      <c r="N24" s="54"/>
      <c r="O24" s="54"/>
      <c r="P24" s="54"/>
      <c r="Q24" s="61"/>
      <c r="R24" s="54"/>
      <c r="S24" s="54"/>
      <c r="T24" s="54"/>
      <c r="U24" s="54"/>
      <c r="V24" s="54"/>
      <c r="W24" s="54"/>
      <c r="X24" s="54"/>
      <c r="Y24" s="56"/>
      <c r="Z24" s="56">
        <f t="shared" si="0"/>
        <v>5930.849999999999</v>
      </c>
      <c r="AA24" s="62">
        <f t="shared" si="1"/>
        <v>71170.2</v>
      </c>
    </row>
    <row r="25" spans="1:27" ht="30" customHeight="1">
      <c r="A25" s="59">
        <v>11</v>
      </c>
      <c r="B25" s="60" t="s">
        <v>69</v>
      </c>
      <c r="C25" s="54"/>
      <c r="D25" s="52">
        <v>1</v>
      </c>
      <c r="E25" s="53">
        <v>10</v>
      </c>
      <c r="F25" s="54">
        <v>3846</v>
      </c>
      <c r="G25" s="54">
        <v>384.6</v>
      </c>
      <c r="H25" s="54">
        <v>769.2</v>
      </c>
      <c r="I25" s="54"/>
      <c r="J25" s="54"/>
      <c r="K25" s="54"/>
      <c r="L25" s="54"/>
      <c r="M25" s="54"/>
      <c r="N25" s="54"/>
      <c r="O25" s="54"/>
      <c r="P25" s="54"/>
      <c r="Q25" s="61"/>
      <c r="R25" s="54"/>
      <c r="S25" s="54"/>
      <c r="T25" s="54"/>
      <c r="U25" s="54"/>
      <c r="V25" s="54"/>
      <c r="W25" s="54"/>
      <c r="X25" s="54">
        <v>769.2</v>
      </c>
      <c r="Y25" s="56"/>
      <c r="Z25" s="56">
        <f t="shared" si="0"/>
        <v>5769</v>
      </c>
      <c r="AA25" s="62">
        <f t="shared" si="1"/>
        <v>69228</v>
      </c>
    </row>
    <row r="26" spans="1:27" ht="30" customHeight="1">
      <c r="A26" s="59">
        <v>12</v>
      </c>
      <c r="B26" s="60" t="s">
        <v>56</v>
      </c>
      <c r="C26" s="54"/>
      <c r="D26" s="52">
        <v>1.28</v>
      </c>
      <c r="E26" s="53">
        <v>10</v>
      </c>
      <c r="F26" s="54">
        <v>4914.33</v>
      </c>
      <c r="G26" s="54">
        <v>705.1</v>
      </c>
      <c r="H26" s="54">
        <v>982.87</v>
      </c>
      <c r="I26" s="54"/>
      <c r="J26" s="54"/>
      <c r="K26" s="54"/>
      <c r="L26" s="54"/>
      <c r="M26" s="54"/>
      <c r="N26" s="54"/>
      <c r="O26" s="54"/>
      <c r="P26" s="54"/>
      <c r="Q26" s="61"/>
      <c r="R26" s="54"/>
      <c r="S26" s="54"/>
      <c r="T26" s="54"/>
      <c r="U26" s="54"/>
      <c r="V26" s="54"/>
      <c r="W26" s="54"/>
      <c r="X26" s="54"/>
      <c r="Y26" s="56"/>
      <c r="Z26" s="56">
        <f t="shared" si="0"/>
        <v>6602.3</v>
      </c>
      <c r="AA26" s="62">
        <f t="shared" si="1"/>
        <v>79227.6</v>
      </c>
    </row>
    <row r="27" spans="1:27" ht="30" customHeight="1" thickBot="1">
      <c r="A27" s="63">
        <v>13</v>
      </c>
      <c r="B27" s="64" t="s">
        <v>41</v>
      </c>
      <c r="C27" s="65"/>
      <c r="D27" s="66">
        <v>27.75</v>
      </c>
      <c r="E27" s="67"/>
      <c r="F27" s="65">
        <v>137734.77</v>
      </c>
      <c r="G27" s="65">
        <v>35621.71</v>
      </c>
      <c r="H27" s="65">
        <v>27546.95</v>
      </c>
      <c r="I27" s="65"/>
      <c r="J27" s="65">
        <v>2045.61</v>
      </c>
      <c r="K27" s="65">
        <v>11951.18</v>
      </c>
      <c r="L27" s="65">
        <v>17743.19</v>
      </c>
      <c r="M27" s="65"/>
      <c r="N27" s="65">
        <v>3150</v>
      </c>
      <c r="O27" s="65">
        <v>927.7</v>
      </c>
      <c r="P27" s="65">
        <v>9327.35</v>
      </c>
      <c r="Q27" s="68"/>
      <c r="R27" s="65"/>
      <c r="S27" s="65"/>
      <c r="T27" s="65"/>
      <c r="U27" s="65">
        <v>959.4</v>
      </c>
      <c r="V27" s="65"/>
      <c r="W27" s="65"/>
      <c r="X27" s="65">
        <v>2633.47</v>
      </c>
      <c r="Y27" s="69"/>
      <c r="Z27" s="70">
        <f t="shared" si="0"/>
        <v>249641.33</v>
      </c>
      <c r="AA27" s="71">
        <f t="shared" si="1"/>
        <v>2995695.96</v>
      </c>
    </row>
    <row r="28" spans="1:27" ht="30" customHeight="1" thickBot="1">
      <c r="A28" s="186" t="s">
        <v>44</v>
      </c>
      <c r="B28" s="187"/>
      <c r="C28" s="39"/>
      <c r="D28" s="37">
        <f>SUM(D15:D27)</f>
        <v>40.1</v>
      </c>
      <c r="E28" s="38" t="s">
        <v>45</v>
      </c>
      <c r="F28" s="39">
        <f>SUM(F15:F27)</f>
        <v>196066.41999999998</v>
      </c>
      <c r="G28" s="39">
        <f>SUM(G15:G27)</f>
        <v>48043.68</v>
      </c>
      <c r="H28" s="39">
        <f>SUM(H15:H27)</f>
        <v>39213.29</v>
      </c>
      <c r="I28" s="39">
        <f>SUM(I15:I27)</f>
        <v>0</v>
      </c>
      <c r="J28" s="39">
        <f aca="true" t="shared" si="2" ref="J28:Y28">SUM(J15:J27)</f>
        <v>2045.61</v>
      </c>
      <c r="K28" s="39">
        <f t="shared" si="2"/>
        <v>11951.18</v>
      </c>
      <c r="L28" s="39">
        <f t="shared" si="2"/>
        <v>17743.19</v>
      </c>
      <c r="M28" s="39">
        <f t="shared" si="2"/>
        <v>0</v>
      </c>
      <c r="N28" s="39">
        <f t="shared" si="2"/>
        <v>3150</v>
      </c>
      <c r="O28" s="39">
        <f t="shared" si="2"/>
        <v>927.7</v>
      </c>
      <c r="P28" s="39">
        <f t="shared" si="2"/>
        <v>9327.35</v>
      </c>
      <c r="Q28" s="39">
        <f t="shared" si="2"/>
        <v>0</v>
      </c>
      <c r="R28" s="39">
        <f t="shared" si="2"/>
        <v>0</v>
      </c>
      <c r="S28" s="39">
        <f t="shared" si="2"/>
        <v>0</v>
      </c>
      <c r="T28" s="39">
        <f t="shared" si="2"/>
        <v>0</v>
      </c>
      <c r="U28" s="39">
        <f t="shared" si="2"/>
        <v>959.4</v>
      </c>
      <c r="V28" s="39">
        <f t="shared" si="2"/>
        <v>0</v>
      </c>
      <c r="W28" s="39">
        <f t="shared" si="2"/>
        <v>618.05</v>
      </c>
      <c r="X28" s="39">
        <f t="shared" si="2"/>
        <v>4302.11</v>
      </c>
      <c r="Y28" s="40">
        <f t="shared" si="2"/>
        <v>0</v>
      </c>
      <c r="Z28" s="40">
        <f t="shared" si="0"/>
        <v>334347.9799999999</v>
      </c>
      <c r="AA28" s="42">
        <f t="shared" si="1"/>
        <v>4012175.759999999</v>
      </c>
    </row>
    <row r="29" spans="1:27" ht="30" customHeight="1" thickBot="1">
      <c r="A29" s="72">
        <v>1</v>
      </c>
      <c r="B29" s="73" t="s">
        <v>88</v>
      </c>
      <c r="C29" s="74"/>
      <c r="D29" s="75">
        <v>1</v>
      </c>
      <c r="E29" s="76">
        <v>6</v>
      </c>
      <c r="F29" s="74">
        <v>2785</v>
      </c>
      <c r="G29" s="74">
        <v>557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>
        <v>831</v>
      </c>
      <c r="W29" s="74"/>
      <c r="X29" s="74"/>
      <c r="Y29" s="77"/>
      <c r="Z29" s="57">
        <f t="shared" si="0"/>
        <v>4173</v>
      </c>
      <c r="AA29" s="58">
        <f t="shared" si="1"/>
        <v>50076</v>
      </c>
    </row>
    <row r="30" spans="1:27" ht="30" customHeight="1" thickBot="1">
      <c r="A30" s="72">
        <v>2</v>
      </c>
      <c r="B30" s="73" t="s">
        <v>72</v>
      </c>
      <c r="C30" s="74"/>
      <c r="D30" s="75">
        <v>1</v>
      </c>
      <c r="E30" s="76">
        <v>8</v>
      </c>
      <c r="F30" s="74">
        <v>3150</v>
      </c>
      <c r="G30" s="74">
        <v>630</v>
      </c>
      <c r="H30" s="74">
        <v>1575</v>
      </c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7"/>
      <c r="Z30" s="57">
        <f t="shared" si="0"/>
        <v>5355</v>
      </c>
      <c r="AA30" s="58">
        <f t="shared" si="1"/>
        <v>64260</v>
      </c>
    </row>
    <row r="31" spans="1:27" ht="30" customHeight="1" thickBot="1">
      <c r="A31" s="72">
        <v>3</v>
      </c>
      <c r="B31" s="73" t="s">
        <v>73</v>
      </c>
      <c r="C31" s="74"/>
      <c r="D31" s="75">
        <v>1</v>
      </c>
      <c r="E31" s="76">
        <v>8</v>
      </c>
      <c r="F31" s="74">
        <v>3150</v>
      </c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>
        <v>1023</v>
      </c>
      <c r="W31" s="74"/>
      <c r="X31" s="74"/>
      <c r="Y31" s="77"/>
      <c r="Z31" s="57">
        <f t="shared" si="0"/>
        <v>4173</v>
      </c>
      <c r="AA31" s="58">
        <f t="shared" si="1"/>
        <v>50076</v>
      </c>
    </row>
    <row r="32" spans="1:27" ht="30" customHeight="1" thickBot="1">
      <c r="A32" s="72">
        <v>4</v>
      </c>
      <c r="B32" s="73" t="s">
        <v>87</v>
      </c>
      <c r="C32" s="74"/>
      <c r="D32" s="75">
        <v>1</v>
      </c>
      <c r="E32" s="76">
        <v>5</v>
      </c>
      <c r="F32" s="74">
        <v>2613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>
        <v>1560</v>
      </c>
      <c r="W32" s="74"/>
      <c r="X32" s="74"/>
      <c r="Y32" s="77"/>
      <c r="Z32" s="57">
        <f t="shared" si="0"/>
        <v>4173</v>
      </c>
      <c r="AA32" s="58">
        <f>Z32*12</f>
        <v>50076</v>
      </c>
    </row>
    <row r="33" spans="1:27" ht="30" customHeight="1">
      <c r="A33" s="72">
        <v>5</v>
      </c>
      <c r="B33" s="73" t="s">
        <v>74</v>
      </c>
      <c r="C33" s="74"/>
      <c r="D33" s="75">
        <v>2</v>
      </c>
      <c r="E33" s="76">
        <v>3</v>
      </c>
      <c r="F33" s="74">
        <v>4534</v>
      </c>
      <c r="G33" s="74"/>
      <c r="H33" s="74"/>
      <c r="I33" s="74">
        <v>1133.5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>
        <v>1545</v>
      </c>
      <c r="W33" s="74"/>
      <c r="X33" s="74">
        <v>1133.5</v>
      </c>
      <c r="Y33" s="77"/>
      <c r="Z33" s="57">
        <f t="shared" si="0"/>
        <v>8346</v>
      </c>
      <c r="AA33" s="58">
        <f>Z33*12</f>
        <v>100152</v>
      </c>
    </row>
    <row r="34" spans="1:27" ht="30" customHeight="1">
      <c r="A34" s="59">
        <v>6</v>
      </c>
      <c r="B34" s="60" t="s">
        <v>60</v>
      </c>
      <c r="C34" s="54"/>
      <c r="D34" s="52">
        <v>7.5</v>
      </c>
      <c r="E34" s="53">
        <v>2</v>
      </c>
      <c r="F34" s="54">
        <v>15705</v>
      </c>
      <c r="G34" s="54"/>
      <c r="H34" s="54"/>
      <c r="I34" s="54"/>
      <c r="J34" s="54"/>
      <c r="K34" s="54"/>
      <c r="L34" s="54"/>
      <c r="M34" s="54"/>
      <c r="N34" s="55"/>
      <c r="O34" s="54"/>
      <c r="P34" s="54"/>
      <c r="Q34" s="61"/>
      <c r="R34" s="54"/>
      <c r="S34" s="54"/>
      <c r="T34" s="54">
        <v>1570.5</v>
      </c>
      <c r="U34" s="54"/>
      <c r="V34" s="54">
        <v>15592.5</v>
      </c>
      <c r="W34" s="54"/>
      <c r="X34" s="54"/>
      <c r="Y34" s="56"/>
      <c r="Z34" s="56">
        <f t="shared" si="0"/>
        <v>32868</v>
      </c>
      <c r="AA34" s="62">
        <f t="shared" si="1"/>
        <v>394416</v>
      </c>
    </row>
    <row r="35" spans="1:27" ht="30" customHeight="1">
      <c r="A35" s="59">
        <v>7</v>
      </c>
      <c r="B35" s="60" t="s">
        <v>46</v>
      </c>
      <c r="C35" s="54"/>
      <c r="D35" s="52">
        <v>1</v>
      </c>
      <c r="E35" s="53">
        <v>4</v>
      </c>
      <c r="F35" s="54">
        <v>2440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61"/>
      <c r="R35" s="54"/>
      <c r="S35" s="54"/>
      <c r="T35" s="54"/>
      <c r="U35" s="54"/>
      <c r="V35" s="54">
        <v>1733</v>
      </c>
      <c r="W35" s="54"/>
      <c r="X35" s="54"/>
      <c r="Y35" s="56"/>
      <c r="Z35" s="56">
        <f t="shared" si="0"/>
        <v>4173</v>
      </c>
      <c r="AA35" s="62">
        <f t="shared" si="1"/>
        <v>50076</v>
      </c>
    </row>
    <row r="36" spans="1:27" ht="30" customHeight="1">
      <c r="A36" s="59">
        <v>8</v>
      </c>
      <c r="B36" s="60" t="s">
        <v>77</v>
      </c>
      <c r="C36" s="54"/>
      <c r="D36" s="52">
        <v>1</v>
      </c>
      <c r="E36" s="53">
        <v>1</v>
      </c>
      <c r="F36" s="54">
        <v>1921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61"/>
      <c r="R36" s="54"/>
      <c r="S36" s="54"/>
      <c r="T36" s="54"/>
      <c r="U36" s="54"/>
      <c r="V36" s="54">
        <v>2252</v>
      </c>
      <c r="W36" s="54"/>
      <c r="X36" s="54"/>
      <c r="Y36" s="56"/>
      <c r="Z36" s="56">
        <f t="shared" si="0"/>
        <v>4173</v>
      </c>
      <c r="AA36" s="62">
        <f t="shared" si="1"/>
        <v>50076</v>
      </c>
    </row>
    <row r="37" spans="1:27" ht="30" customHeight="1">
      <c r="A37" s="59">
        <v>9</v>
      </c>
      <c r="B37" s="60" t="s">
        <v>47</v>
      </c>
      <c r="C37" s="54"/>
      <c r="D37" s="52">
        <v>1</v>
      </c>
      <c r="E37" s="53">
        <v>2</v>
      </c>
      <c r="F37" s="54">
        <v>2094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61"/>
      <c r="R37" s="54"/>
      <c r="S37" s="54">
        <v>837.6</v>
      </c>
      <c r="T37" s="54"/>
      <c r="U37" s="54"/>
      <c r="V37" s="54">
        <v>2079</v>
      </c>
      <c r="W37" s="54"/>
      <c r="X37" s="54"/>
      <c r="Y37" s="56"/>
      <c r="Z37" s="56">
        <f t="shared" si="0"/>
        <v>5010.6</v>
      </c>
      <c r="AA37" s="62">
        <f t="shared" si="1"/>
        <v>60127.200000000004</v>
      </c>
    </row>
    <row r="38" spans="1:27" ht="30" customHeight="1">
      <c r="A38" s="59">
        <v>10</v>
      </c>
      <c r="B38" s="60" t="s">
        <v>89</v>
      </c>
      <c r="C38" s="54"/>
      <c r="D38" s="52">
        <v>1</v>
      </c>
      <c r="E38" s="53">
        <v>5</v>
      </c>
      <c r="F38" s="54">
        <v>2613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61"/>
      <c r="R38" s="54"/>
      <c r="S38" s="54"/>
      <c r="T38" s="54"/>
      <c r="U38" s="54"/>
      <c r="V38" s="54">
        <v>1560</v>
      </c>
      <c r="W38" s="54"/>
      <c r="X38" s="54"/>
      <c r="Y38" s="56"/>
      <c r="Z38" s="56">
        <f t="shared" si="0"/>
        <v>4173</v>
      </c>
      <c r="AA38" s="62">
        <f t="shared" si="1"/>
        <v>50076</v>
      </c>
    </row>
    <row r="39" spans="1:27" ht="30" customHeight="1">
      <c r="A39" s="59">
        <v>11</v>
      </c>
      <c r="B39" s="60" t="s">
        <v>78</v>
      </c>
      <c r="C39" s="54"/>
      <c r="D39" s="52">
        <v>0.5</v>
      </c>
      <c r="E39" s="53">
        <v>1</v>
      </c>
      <c r="F39" s="54">
        <v>960.5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61"/>
      <c r="R39" s="54"/>
      <c r="S39" s="54"/>
      <c r="T39" s="54">
        <v>96.05</v>
      </c>
      <c r="U39" s="54"/>
      <c r="V39" s="54">
        <v>1126</v>
      </c>
      <c r="W39" s="54"/>
      <c r="X39" s="54"/>
      <c r="Y39" s="56"/>
      <c r="Z39" s="56">
        <f t="shared" si="0"/>
        <v>2182.55</v>
      </c>
      <c r="AA39" s="62">
        <f t="shared" si="1"/>
        <v>26190.600000000002</v>
      </c>
    </row>
    <row r="40" spans="1:27" ht="30" customHeight="1">
      <c r="A40" s="59">
        <v>12</v>
      </c>
      <c r="B40" s="60" t="s">
        <v>79</v>
      </c>
      <c r="C40" s="54"/>
      <c r="D40" s="52">
        <v>1</v>
      </c>
      <c r="E40" s="53">
        <v>2</v>
      </c>
      <c r="F40" s="54">
        <v>2094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61"/>
      <c r="R40" s="54"/>
      <c r="S40" s="54"/>
      <c r="T40" s="54"/>
      <c r="U40" s="54"/>
      <c r="V40" s="54">
        <v>2079</v>
      </c>
      <c r="W40" s="54"/>
      <c r="X40" s="54"/>
      <c r="Y40" s="56"/>
      <c r="Z40" s="56">
        <f t="shared" si="0"/>
        <v>4173</v>
      </c>
      <c r="AA40" s="62">
        <f t="shared" si="1"/>
        <v>50076</v>
      </c>
    </row>
    <row r="41" spans="1:27" ht="30" customHeight="1">
      <c r="A41" s="59">
        <v>13</v>
      </c>
      <c r="B41" s="60" t="s">
        <v>49</v>
      </c>
      <c r="C41" s="54"/>
      <c r="D41" s="52">
        <v>1</v>
      </c>
      <c r="E41" s="53">
        <v>2</v>
      </c>
      <c r="F41" s="54">
        <v>2094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61"/>
      <c r="R41" s="54"/>
      <c r="S41" s="54"/>
      <c r="T41" s="54"/>
      <c r="U41" s="54"/>
      <c r="V41" s="54">
        <v>2079</v>
      </c>
      <c r="W41" s="54"/>
      <c r="X41" s="54"/>
      <c r="Y41" s="56"/>
      <c r="Z41" s="56">
        <f t="shared" si="0"/>
        <v>4173</v>
      </c>
      <c r="AA41" s="62">
        <f>Z41*12/2</f>
        <v>25038</v>
      </c>
    </row>
    <row r="42" spans="1:27" ht="30" customHeight="1">
      <c r="A42" s="59">
        <v>14</v>
      </c>
      <c r="B42" s="60" t="s">
        <v>48</v>
      </c>
      <c r="C42" s="54"/>
      <c r="D42" s="52">
        <v>1</v>
      </c>
      <c r="E42" s="53">
        <v>5</v>
      </c>
      <c r="F42" s="54">
        <v>2613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61"/>
      <c r="R42" s="54"/>
      <c r="S42" s="54"/>
      <c r="T42" s="54"/>
      <c r="U42" s="54"/>
      <c r="V42" s="54">
        <v>1560</v>
      </c>
      <c r="W42" s="54"/>
      <c r="X42" s="54"/>
      <c r="Y42" s="56"/>
      <c r="Z42" s="56">
        <f t="shared" si="0"/>
        <v>4173</v>
      </c>
      <c r="AA42" s="62">
        <f t="shared" si="1"/>
        <v>50076</v>
      </c>
    </row>
    <row r="43" spans="1:27" ht="30" customHeight="1" thickBot="1">
      <c r="A43" s="63">
        <v>15</v>
      </c>
      <c r="B43" s="64" t="s">
        <v>49</v>
      </c>
      <c r="C43" s="65"/>
      <c r="D43" s="66">
        <v>3</v>
      </c>
      <c r="E43" s="67">
        <v>5</v>
      </c>
      <c r="F43" s="65">
        <v>7839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8"/>
      <c r="R43" s="65"/>
      <c r="S43" s="65">
        <v>1194</v>
      </c>
      <c r="T43" s="65"/>
      <c r="U43" s="65"/>
      <c r="V43" s="65">
        <v>4680</v>
      </c>
      <c r="W43" s="65"/>
      <c r="X43" s="65"/>
      <c r="Y43" s="69"/>
      <c r="Z43" s="70">
        <f t="shared" si="0"/>
        <v>13713</v>
      </c>
      <c r="AA43" s="71">
        <f>Z43*12/2</f>
        <v>82278</v>
      </c>
    </row>
    <row r="44" spans="1:27" ht="30" customHeight="1" thickBot="1">
      <c r="A44" s="186" t="s">
        <v>50</v>
      </c>
      <c r="B44" s="187"/>
      <c r="C44" s="39"/>
      <c r="D44" s="37">
        <f>SUM(D29:D43)</f>
        <v>24</v>
      </c>
      <c r="E44" s="38" t="s">
        <v>45</v>
      </c>
      <c r="F44" s="39">
        <f>SUM(F29:F43)</f>
        <v>56605.5</v>
      </c>
      <c r="G44" s="39">
        <f aca="true" t="shared" si="3" ref="G44:Y44">SUM(G29:G43)</f>
        <v>1187</v>
      </c>
      <c r="H44" s="39">
        <f t="shared" si="3"/>
        <v>1575</v>
      </c>
      <c r="I44" s="39">
        <f t="shared" si="3"/>
        <v>1133.5</v>
      </c>
      <c r="J44" s="39">
        <f t="shared" si="3"/>
        <v>0</v>
      </c>
      <c r="K44" s="39">
        <f t="shared" si="3"/>
        <v>0</v>
      </c>
      <c r="L44" s="39">
        <f t="shared" si="3"/>
        <v>0</v>
      </c>
      <c r="M44" s="39">
        <f t="shared" si="3"/>
        <v>0</v>
      </c>
      <c r="N44" s="39">
        <f t="shared" si="3"/>
        <v>0</v>
      </c>
      <c r="O44" s="39">
        <f>SUM(O29:O43)</f>
        <v>0</v>
      </c>
      <c r="P44" s="39">
        <f t="shared" si="3"/>
        <v>0</v>
      </c>
      <c r="Q44" s="39">
        <f t="shared" si="3"/>
        <v>0</v>
      </c>
      <c r="R44" s="39">
        <f t="shared" si="3"/>
        <v>0</v>
      </c>
      <c r="S44" s="39">
        <f t="shared" si="3"/>
        <v>2031.6</v>
      </c>
      <c r="T44" s="39">
        <f t="shared" si="3"/>
        <v>1666.55</v>
      </c>
      <c r="U44" s="39">
        <f t="shared" si="3"/>
        <v>0</v>
      </c>
      <c r="V44" s="39">
        <f t="shared" si="3"/>
        <v>39699.5</v>
      </c>
      <c r="W44" s="39">
        <f t="shared" si="3"/>
        <v>0</v>
      </c>
      <c r="X44" s="39">
        <f t="shared" si="3"/>
        <v>1133.5</v>
      </c>
      <c r="Y44" s="40">
        <f t="shared" si="3"/>
        <v>0</v>
      </c>
      <c r="Z44" s="40">
        <f t="shared" si="0"/>
        <v>105032.15</v>
      </c>
      <c r="AA44" s="42">
        <f t="shared" si="1"/>
        <v>1260385.7999999998</v>
      </c>
    </row>
    <row r="45" spans="1:27" ht="30" customHeight="1" thickBot="1">
      <c r="A45" s="78"/>
      <c r="B45" s="33" t="s">
        <v>51</v>
      </c>
      <c r="C45" s="34"/>
      <c r="D45" s="35">
        <f>D28+D44</f>
        <v>64.1</v>
      </c>
      <c r="E45" s="36" t="s">
        <v>45</v>
      </c>
      <c r="F45" s="34">
        <f>F28+F44</f>
        <v>252671.91999999998</v>
      </c>
      <c r="G45" s="34">
        <f aca="true" t="shared" si="4" ref="G45:AA45">G28+G44</f>
        <v>49230.68</v>
      </c>
      <c r="H45" s="34">
        <f t="shared" si="4"/>
        <v>40788.29</v>
      </c>
      <c r="I45" s="34">
        <f t="shared" si="4"/>
        <v>1133.5</v>
      </c>
      <c r="J45" s="34">
        <f t="shared" si="4"/>
        <v>2045.61</v>
      </c>
      <c r="K45" s="34">
        <f t="shared" si="4"/>
        <v>11951.18</v>
      </c>
      <c r="L45" s="34">
        <f t="shared" si="4"/>
        <v>17743.19</v>
      </c>
      <c r="M45" s="34">
        <f t="shared" si="4"/>
        <v>0</v>
      </c>
      <c r="N45" s="34">
        <f t="shared" si="4"/>
        <v>3150</v>
      </c>
      <c r="O45" s="34">
        <f t="shared" si="4"/>
        <v>927.7</v>
      </c>
      <c r="P45" s="34">
        <f t="shared" si="4"/>
        <v>9327.35</v>
      </c>
      <c r="Q45" s="34">
        <f t="shared" si="4"/>
        <v>0</v>
      </c>
      <c r="R45" s="34">
        <f t="shared" si="4"/>
        <v>0</v>
      </c>
      <c r="S45" s="34">
        <f t="shared" si="4"/>
        <v>2031.6</v>
      </c>
      <c r="T45" s="34">
        <f t="shared" si="4"/>
        <v>1666.55</v>
      </c>
      <c r="U45" s="34">
        <f t="shared" si="4"/>
        <v>959.4</v>
      </c>
      <c r="V45" s="34">
        <f t="shared" si="4"/>
        <v>39699.5</v>
      </c>
      <c r="W45" s="34">
        <f t="shared" si="4"/>
        <v>618.05</v>
      </c>
      <c r="X45" s="34">
        <f t="shared" si="4"/>
        <v>5435.61</v>
      </c>
      <c r="Y45" s="41">
        <f t="shared" si="4"/>
        <v>0</v>
      </c>
      <c r="Z45" s="40">
        <f t="shared" si="4"/>
        <v>439380.1299999999</v>
      </c>
      <c r="AA45" s="42">
        <f t="shared" si="4"/>
        <v>5272561.559999999</v>
      </c>
    </row>
    <row r="46" spans="1:27" ht="18">
      <c r="A46" s="79"/>
      <c r="B46" s="80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81"/>
      <c r="X46" s="81"/>
      <c r="Y46" s="79"/>
      <c r="Z46" s="79"/>
      <c r="AA46" s="79"/>
    </row>
    <row r="47" spans="1:27" ht="38.25" customHeight="1">
      <c r="A47" s="46"/>
      <c r="B47" s="48" t="s">
        <v>52</v>
      </c>
      <c r="C47" s="47"/>
      <c r="D47" s="47"/>
      <c r="E47" s="47"/>
      <c r="F47" s="47"/>
      <c r="G47" s="47" t="s">
        <v>59</v>
      </c>
      <c r="H47" s="47"/>
      <c r="I47" s="9"/>
      <c r="J47" s="9"/>
      <c r="K47" s="9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82"/>
      <c r="X47" s="82"/>
      <c r="Y47" s="82"/>
      <c r="Z47" s="46"/>
      <c r="AA47" s="46"/>
    </row>
    <row r="48" spans="1:27" ht="42.75" customHeight="1">
      <c r="A48" s="46"/>
      <c r="B48" s="48" t="s">
        <v>53</v>
      </c>
      <c r="C48" s="48"/>
      <c r="D48" s="48"/>
      <c r="E48" s="48"/>
      <c r="F48" s="48"/>
      <c r="G48" s="48" t="s">
        <v>54</v>
      </c>
      <c r="H48" s="48"/>
      <c r="I48" s="10"/>
      <c r="J48" s="10"/>
      <c r="K48" s="10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2"/>
      <c r="X48" s="82"/>
      <c r="Y48" s="82"/>
      <c r="Z48" s="46"/>
      <c r="AA48" s="46"/>
    </row>
    <row r="49" spans="2:27" ht="45" customHeight="1">
      <c r="B49" s="2"/>
      <c r="C49" s="2"/>
      <c r="D49" s="2"/>
      <c r="E49" s="2"/>
      <c r="F49" s="2"/>
      <c r="G49" s="2"/>
      <c r="H49" s="2"/>
      <c r="I49" s="2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61"/>
      <c r="Y49" s="161"/>
      <c r="Z49" s="161"/>
      <c r="AA49" s="161"/>
    </row>
    <row r="50" spans="3:25" ht="33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65" spans="2:27" ht="46.5" customHeight="1">
      <c r="B65" s="4"/>
      <c r="V65" s="5"/>
      <c r="W65" s="5"/>
      <c r="X65" s="5"/>
      <c r="Y65" s="5"/>
      <c r="Z65" s="5"/>
      <c r="AA65" s="5"/>
    </row>
  </sheetData>
  <sheetProtection/>
  <mergeCells count="17">
    <mergeCell ref="V8:Y8"/>
    <mergeCell ref="A28:B28"/>
    <mergeCell ref="A44:B44"/>
    <mergeCell ref="C46:V46"/>
    <mergeCell ref="X49:AA49"/>
    <mergeCell ref="B3:J3"/>
    <mergeCell ref="U3:Z3"/>
    <mergeCell ref="D7:R7"/>
    <mergeCell ref="G9:O9"/>
    <mergeCell ref="G10:O10"/>
    <mergeCell ref="U9:X9"/>
    <mergeCell ref="B12:B14"/>
    <mergeCell ref="G12:J12"/>
    <mergeCell ref="K12:U12"/>
    <mergeCell ref="V12:Y12"/>
    <mergeCell ref="Z12:AA12"/>
    <mergeCell ref="C13:C14"/>
  </mergeCells>
  <printOptions/>
  <pageMargins left="0.24" right="0.16" top="0.3" bottom="0.28" header="0.3" footer="0.28"/>
  <pageSetup horizontalDpi="600" verticalDpi="600" orientation="landscape" paperSize="9" scale="40" r:id="rId1"/>
  <rowBreaks count="1" manualBreakCount="1">
    <brk id="6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</dc:creator>
  <cp:keywords/>
  <dc:description/>
  <cp:lastModifiedBy>Пользователь</cp:lastModifiedBy>
  <cp:lastPrinted>2020-01-28T06:30:56Z</cp:lastPrinted>
  <dcterms:created xsi:type="dcterms:W3CDTF">2002-05-15T11:54:16Z</dcterms:created>
  <dcterms:modified xsi:type="dcterms:W3CDTF">2020-01-28T06:31:41Z</dcterms:modified>
  <cp:category/>
  <cp:version/>
  <cp:contentType/>
  <cp:contentStatus/>
</cp:coreProperties>
</file>