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94" i="1" l="1"/>
  <c r="G92" i="1"/>
  <c r="A92" i="1"/>
  <c r="G90" i="1"/>
  <c r="A90" i="1"/>
  <c r="M85" i="1"/>
  <c r="N84" i="1"/>
  <c r="L84" i="1"/>
  <c r="K84" i="1"/>
  <c r="J84" i="1"/>
  <c r="I84" i="1"/>
  <c r="H84" i="1"/>
  <c r="G84" i="1"/>
  <c r="F84" i="1"/>
  <c r="M84" i="1" s="1"/>
  <c r="E84" i="1"/>
  <c r="D84" i="1"/>
  <c r="M83" i="1"/>
  <c r="M82" i="1"/>
  <c r="M81" i="1"/>
  <c r="N80" i="1"/>
  <c r="L80" i="1"/>
  <c r="K80" i="1"/>
  <c r="J80" i="1"/>
  <c r="I80" i="1"/>
  <c r="H80" i="1"/>
  <c r="G80" i="1"/>
  <c r="F80" i="1"/>
  <c r="M80" i="1" s="1"/>
  <c r="E80" i="1"/>
  <c r="D80" i="1"/>
  <c r="N79" i="1"/>
  <c r="L79" i="1"/>
  <c r="K79" i="1"/>
  <c r="J79" i="1"/>
  <c r="I79" i="1"/>
  <c r="H79" i="1"/>
  <c r="G79" i="1"/>
  <c r="F79" i="1"/>
  <c r="M79" i="1" s="1"/>
  <c r="E79" i="1"/>
  <c r="D79" i="1"/>
  <c r="M78" i="1"/>
  <c r="M77" i="1"/>
  <c r="M76" i="1"/>
  <c r="M75" i="1"/>
  <c r="N74" i="1"/>
  <c r="L74" i="1"/>
  <c r="K74" i="1"/>
  <c r="J74" i="1"/>
  <c r="I74" i="1"/>
  <c r="H74" i="1"/>
  <c r="G74" i="1"/>
  <c r="F74" i="1"/>
  <c r="M74" i="1" s="1"/>
  <c r="E74" i="1"/>
  <c r="D74" i="1"/>
  <c r="M73" i="1"/>
  <c r="M72" i="1"/>
  <c r="M71" i="1"/>
  <c r="M70" i="1"/>
  <c r="M69" i="1"/>
  <c r="N68" i="1"/>
  <c r="L68" i="1"/>
  <c r="K68" i="1"/>
  <c r="J68" i="1"/>
  <c r="I68" i="1"/>
  <c r="H68" i="1"/>
  <c r="G68" i="1"/>
  <c r="F68" i="1"/>
  <c r="M68" i="1" s="1"/>
  <c r="E68" i="1"/>
  <c r="D68" i="1"/>
  <c r="M67" i="1"/>
  <c r="M66" i="1"/>
  <c r="N65" i="1"/>
  <c r="L65" i="1"/>
  <c r="K65" i="1"/>
  <c r="J65" i="1"/>
  <c r="I65" i="1"/>
  <c r="H65" i="1"/>
  <c r="G65" i="1"/>
  <c r="F65" i="1"/>
  <c r="M65" i="1" s="1"/>
  <c r="E65" i="1"/>
  <c r="D65" i="1"/>
  <c r="M64" i="1"/>
  <c r="M63" i="1"/>
  <c r="N62" i="1"/>
  <c r="L62" i="1"/>
  <c r="K62" i="1"/>
  <c r="J62" i="1"/>
  <c r="I62" i="1"/>
  <c r="H62" i="1"/>
  <c r="G62" i="1"/>
  <c r="F62" i="1"/>
  <c r="M62" i="1" s="1"/>
  <c r="E62" i="1"/>
  <c r="D62" i="1"/>
  <c r="M61" i="1"/>
  <c r="N60" i="1"/>
  <c r="L60" i="1"/>
  <c r="K60" i="1"/>
  <c r="J60" i="1"/>
  <c r="I60" i="1"/>
  <c r="H60" i="1"/>
  <c r="G60" i="1"/>
  <c r="F60" i="1"/>
  <c r="M60" i="1" s="1"/>
  <c r="E60" i="1"/>
  <c r="D60" i="1"/>
  <c r="D59" i="1" s="1"/>
  <c r="D22" i="1" s="1"/>
  <c r="N59" i="1"/>
  <c r="L59" i="1"/>
  <c r="K59" i="1"/>
  <c r="J59" i="1"/>
  <c r="I59" i="1"/>
  <c r="H59" i="1"/>
  <c r="G59" i="1"/>
  <c r="F59" i="1"/>
  <c r="M59" i="1" s="1"/>
  <c r="E59" i="1"/>
  <c r="M58" i="1"/>
  <c r="M57" i="1"/>
  <c r="M56" i="1"/>
  <c r="M55" i="1"/>
  <c r="N54" i="1"/>
  <c r="L54" i="1"/>
  <c r="K54" i="1"/>
  <c r="J54" i="1"/>
  <c r="I54" i="1"/>
  <c r="H54" i="1"/>
  <c r="G54" i="1"/>
  <c r="F54" i="1"/>
  <c r="M54" i="1" s="1"/>
  <c r="D54" i="1"/>
  <c r="M53" i="1"/>
  <c r="M52" i="1"/>
  <c r="M51" i="1"/>
  <c r="N50" i="1"/>
  <c r="L50" i="1"/>
  <c r="K50" i="1"/>
  <c r="J50" i="1"/>
  <c r="I50" i="1"/>
  <c r="M50" i="1" s="1"/>
  <c r="H50" i="1"/>
  <c r="G50" i="1"/>
  <c r="F50" i="1"/>
  <c r="E50" i="1"/>
  <c r="D50" i="1"/>
  <c r="M49" i="1"/>
  <c r="M48" i="1"/>
  <c r="N47" i="1"/>
  <c r="L47" i="1"/>
  <c r="K47" i="1"/>
  <c r="J47" i="1"/>
  <c r="I47" i="1"/>
  <c r="H47" i="1"/>
  <c r="G47" i="1"/>
  <c r="F47" i="1"/>
  <c r="M47" i="1" s="1"/>
  <c r="E47" i="1"/>
  <c r="D47" i="1"/>
  <c r="M46" i="1"/>
  <c r="M45" i="1"/>
  <c r="N44" i="1"/>
  <c r="L44" i="1"/>
  <c r="K44" i="1"/>
  <c r="J44" i="1"/>
  <c r="I44" i="1"/>
  <c r="M44" i="1" s="1"/>
  <c r="H44" i="1"/>
  <c r="G44" i="1"/>
  <c r="F44" i="1"/>
  <c r="D44" i="1"/>
  <c r="M43" i="1"/>
  <c r="M42" i="1"/>
  <c r="M41" i="1"/>
  <c r="M40" i="1"/>
  <c r="M39" i="1"/>
  <c r="M38" i="1"/>
  <c r="N37" i="1"/>
  <c r="L37" i="1"/>
  <c r="K37" i="1"/>
  <c r="J37" i="1"/>
  <c r="I37" i="1"/>
  <c r="H37" i="1"/>
  <c r="G37" i="1"/>
  <c r="F37" i="1"/>
  <c r="M37" i="1" s="1"/>
  <c r="D37" i="1"/>
  <c r="M36" i="1"/>
  <c r="M35" i="1"/>
  <c r="M34" i="1"/>
  <c r="M33" i="1"/>
  <c r="M32" i="1"/>
  <c r="M31" i="1"/>
  <c r="N30" i="1"/>
  <c r="L30" i="1"/>
  <c r="K30" i="1"/>
  <c r="J30" i="1"/>
  <c r="I30" i="1"/>
  <c r="H30" i="1"/>
  <c r="G30" i="1"/>
  <c r="F30" i="1"/>
  <c r="M30" i="1" s="1"/>
  <c r="D30" i="1"/>
  <c r="M29" i="1"/>
  <c r="M28" i="1"/>
  <c r="M27" i="1"/>
  <c r="N26" i="1"/>
  <c r="L26" i="1"/>
  <c r="K26" i="1"/>
  <c r="J26" i="1"/>
  <c r="I26" i="1"/>
  <c r="H26" i="1"/>
  <c r="G26" i="1"/>
  <c r="F26" i="1"/>
  <c r="M26" i="1" s="1"/>
  <c r="D26" i="1"/>
  <c r="N25" i="1"/>
  <c r="L25" i="1"/>
  <c r="K25" i="1"/>
  <c r="J25" i="1"/>
  <c r="I25" i="1"/>
  <c r="H25" i="1"/>
  <c r="G25" i="1"/>
  <c r="F25" i="1"/>
  <c r="M25" i="1" s="1"/>
  <c r="D25" i="1"/>
  <c r="N24" i="1"/>
  <c r="L24" i="1"/>
  <c r="K24" i="1"/>
  <c r="J24" i="1"/>
  <c r="I24" i="1"/>
  <c r="H24" i="1"/>
  <c r="G24" i="1"/>
  <c r="F24" i="1"/>
  <c r="M24" i="1" s="1"/>
  <c r="D24" i="1"/>
  <c r="N22" i="1"/>
  <c r="L22" i="1"/>
  <c r="K22" i="1"/>
  <c r="J22" i="1"/>
  <c r="I22" i="1"/>
  <c r="H22" i="1"/>
  <c r="G22" i="1"/>
  <c r="F22" i="1"/>
  <c r="M22" i="1" s="1"/>
  <c r="E22" i="1"/>
  <c r="E15" i="1"/>
  <c r="E14" i="1"/>
  <c r="D14" i="1"/>
  <c r="E13" i="1"/>
  <c r="E12" i="1"/>
  <c r="D12" i="1"/>
  <c r="M11" i="1"/>
  <c r="K11" i="1"/>
  <c r="B11" i="1"/>
  <c r="A11" i="1"/>
  <c r="M10" i="1"/>
  <c r="K10" i="1"/>
  <c r="B10" i="1"/>
  <c r="M9" i="1"/>
  <c r="K9" i="1"/>
  <c r="B9" i="1"/>
  <c r="A6" i="1"/>
  <c r="J5" i="1"/>
  <c r="I5" i="1"/>
  <c r="A5" i="1"/>
</calcChain>
</file>

<file path=xl/sharedStrings.xml><?xml version="1.0" encoding="utf-8"?>
<sst xmlns="http://schemas.openxmlformats.org/spreadsheetml/2006/main" count="120" uniqueCount="106">
  <si>
    <t>Додаток 4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</si>
  <si>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</si>
  <si>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коди</t>
  </si>
  <si>
    <t>Установа</t>
  </si>
  <si>
    <t>Територія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</si>
  <si>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</si>
  <si>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</si>
  <si>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</si>
  <si>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</si>
  <si>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0211020</t>
  </si>
  <si>
    <r>
      <t xml:space="preserve">Періодичність: місячна,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</si>
  <si>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</si>
  <si>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</si>
  <si>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</si>
  <si>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</si>
  <si>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
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</si>
  <si>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</si>
  <si>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</si>
  <si>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Перера-ховано залишок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</si>
  <si>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</si>
  <si>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</si>
  <si>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</si>
  <si>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</si>
  <si>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</si>
  <si>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</si>
  <si>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перера-ховані з рахунків в установах банків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</si>
  <si>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</si>
  <si>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</si>
  <si>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</si>
  <si>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t>у тому числі:</t>
  </si>
  <si>
    <t>Поточні видатки</t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</si>
  <si>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</si>
  <si>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</si>
  <si>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</si>
  <si>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</si>
  <si>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</si>
  <si>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</si>
  <si>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</si>
  <si>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</si>
  <si>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</si>
  <si>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</si>
  <si>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</si>
  <si>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</si>
  <si>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</si>
  <si>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</si>
  <si>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</si>
  <si>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</si>
  <si>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</si>
  <si>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</si>
  <si>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</si>
  <si>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</si>
  <si>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</si>
  <si>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</si>
  <si>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</si>
  <si>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</si>
  <si>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</si>
  <si>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</si>
  <si>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</si>
  <si>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</si>
  <si>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</si>
  <si>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</si>
  <si>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</si>
  <si>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</si>
  <si>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</si>
  <si>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</si>
  <si>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</si>
  <si>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</si>
  <si>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</si>
  <si>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</si>
  <si>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</si>
  <si>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</si>
  <si>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</si>
  <si>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</si>
  <si>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</si>
  <si>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</si>
  <si>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</si>
  <si>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</si>
  <si>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</si>
  <si>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</si>
  <si>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</si>
  <si>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</si>
  <si>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</si>
  <si>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</si>
  <si>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</si>
  <si>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</si>
  <si>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</si>
  <si>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</si>
  <si>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</si>
  <si>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</si>
  <si>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</si>
  <si>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</si>
  <si>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</si>
  <si>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</si>
  <si>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</si>
  <si>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</si>
  <si>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</si>
  <si>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</si>
  <si>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</si>
  <si>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</si>
  <si>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</si>
  <si>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</si>
  <si>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</si>
  <si>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</si>
  <si>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(підпис)</t>
  </si>
  <si>
    <t>(ініціали, прізвище)</t>
  </si>
  <si>
    <t>Почапинці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</si>
</sst>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Border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/>
    <xf numFmtId="0" fontId="5" fillId="0" borderId="0" xfId="0" applyFont="1" applyAlignment="1">
      <alignment vertical="top" wrapText="1"/>
    </xf>
    <xf numFmtId="49" fontId="5" fillId="3" borderId="1" xfId="0" applyNumberFormat="1" applyFont="1" applyFill="1" applyBorder="1" applyAlignment="1" applyProtection="1">
      <alignment horizontal="right" wrapText="1"/>
      <protection locked="0"/>
    </xf>
    <xf numFmtId="1" fontId="5" fillId="2" borderId="1" xfId="0" applyNumberFormat="1" applyFont="1" applyFill="1" applyBorder="1" applyAlignment="1" applyProtection="1">
      <alignment horizontal="center" wrapText="1"/>
    </xf>
    <xf numFmtId="49" fontId="5" fillId="3" borderId="1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justify" vertical="top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2" borderId="4" xfId="0" applyNumberFormat="1" applyFont="1" applyFill="1" applyBorder="1" applyAlignment="1" applyProtection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164" fontId="5" fillId="2" borderId="4" xfId="0" applyNumberFormat="1" applyFont="1" applyFill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164" fontId="8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0" borderId="4" xfId="0" applyNumberFormat="1" applyFont="1" applyBorder="1" applyAlignment="1" applyProtection="1">
      <alignment horizontal="right" vertical="center"/>
    </xf>
    <xf numFmtId="164" fontId="4" fillId="2" borderId="4" xfId="0" applyNumberFormat="1" applyFont="1" applyFill="1" applyBorder="1" applyAlignment="1" applyProtection="1">
      <alignment horizontal="right" vertical="center"/>
      <protection locked="0"/>
    </xf>
    <xf numFmtId="164" fontId="4" fillId="2" borderId="4" xfId="0" applyNumberFormat="1" applyFont="1" applyFill="1" applyBorder="1" applyAlignment="1" applyProtection="1">
      <alignment horizontal="right" vertical="center"/>
    </xf>
    <xf numFmtId="0" fontId="7" fillId="0" borderId="4" xfId="0" applyFont="1" applyBorder="1" applyAlignment="1">
      <alignment vertical="center" wrapText="1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6" fillId="2" borderId="4" xfId="0" applyNumberFormat="1" applyFont="1" applyFill="1" applyBorder="1" applyAlignment="1" applyProtection="1">
      <alignment horizontal="right" vertical="center"/>
    </xf>
    <xf numFmtId="0" fontId="15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horizontal="right" vertical="center"/>
    </xf>
    <xf numFmtId="0" fontId="16" fillId="0" borderId="0" xfId="0" applyFont="1"/>
    <xf numFmtId="2" fontId="8" fillId="0" borderId="0" xfId="0" applyNumberFormat="1" applyFont="1" applyBorder="1" applyAlignment="1" applyProtection="1">
      <alignment horizontal="right" vertical="center"/>
    </xf>
    <xf numFmtId="2" fontId="8" fillId="0" borderId="0" xfId="0" applyNumberFormat="1" applyFont="1" applyBorder="1" applyAlignment="1" applyProtection="1">
      <alignment horizontal="right" vertical="center" wrapText="1"/>
      <protection locked="0"/>
    </xf>
    <xf numFmtId="2" fontId="4" fillId="0" borderId="0" xfId="0" applyNumberFormat="1" applyFont="1" applyBorder="1" applyAlignment="1" applyProtection="1">
      <alignment horizontal="right" vertical="center"/>
      <protection locked="0"/>
    </xf>
    <xf numFmtId="2" fontId="4" fillId="0" borderId="0" xfId="0" applyNumberFormat="1" applyFont="1" applyBorder="1" applyAlignment="1" applyProtection="1">
      <alignment horizontal="right" vertical="center" wrapText="1"/>
      <protection locked="0"/>
    </xf>
    <xf numFmtId="2" fontId="5" fillId="0" borderId="0" xfId="0" applyNumberFormat="1" applyFont="1" applyBorder="1" applyAlignment="1" applyProtection="1">
      <alignment horizontal="right" vertical="center"/>
    </xf>
    <xf numFmtId="2" fontId="5" fillId="0" borderId="0" xfId="0" applyNumberFormat="1" applyFont="1" applyBorder="1" applyAlignment="1" applyProtection="1">
      <alignment horizontal="right" vertical="center" wrapText="1"/>
      <protection locked="0"/>
    </xf>
    <xf numFmtId="2" fontId="8" fillId="0" borderId="0" xfId="0" applyNumberFormat="1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2" borderId="6" xfId="0" applyNumberFormat="1" applyFont="1" applyFill="1" applyBorder="1" applyAlignment="1" applyProtection="1">
      <alignment horizontal="right" vertical="center"/>
      <protection locked="0"/>
    </xf>
    <xf numFmtId="164" fontId="8" fillId="2" borderId="6" xfId="0" applyNumberFormat="1" applyFont="1" applyFill="1" applyBorder="1" applyAlignment="1" applyProtection="1">
      <alignment horizontal="right" vertical="center"/>
    </xf>
    <xf numFmtId="164" fontId="5" fillId="0" borderId="6" xfId="0" applyNumberFormat="1" applyFont="1" applyBorder="1" applyAlignment="1" applyProtection="1">
      <alignment horizontal="right" vertical="center" wrapText="1"/>
    </xf>
    <xf numFmtId="164" fontId="4" fillId="2" borderId="2" xfId="0" applyNumberFormat="1" applyFont="1" applyFill="1" applyBorder="1" applyAlignment="1" applyProtection="1">
      <alignment horizontal="right" vertical="center"/>
      <protection locked="0"/>
    </xf>
    <xf numFmtId="164" fontId="4" fillId="0" borderId="2" xfId="0" applyNumberFormat="1" applyFont="1" applyBorder="1" applyAlignment="1" applyProtection="1">
      <alignment horizontal="right" vertical="center"/>
      <protection locked="0"/>
    </xf>
    <xf numFmtId="0" fontId="17" fillId="0" borderId="5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12" fillId="0" borderId="4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esktop/&#1044;&#1051;&#1071;%20&#1050;&#1051;&#1030;&#1028;&#1053;&#1058;&#1040;/ZV_kv2018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 refreshError="1"/>
      <sheetData sheetId="1" refreshError="1"/>
      <sheetData sheetId="2">
        <row r="3">
          <cell r="B3" t="str">
            <v>Відділ освіти лисянської районної державної адміністрації</v>
          </cell>
        </row>
        <row r="5">
          <cell r="B5" t="str">
            <v xml:space="preserve">пл.Миру 27 смт.Лмсянка Лисянського р-ну Черкаської обл </v>
          </cell>
        </row>
        <row r="7">
          <cell r="F7">
            <v>1</v>
          </cell>
        </row>
        <row r="9">
          <cell r="H9" t="str">
            <v>0</v>
          </cell>
        </row>
        <row r="10">
          <cell r="H10" t="str">
            <v>60</v>
          </cell>
          <cell r="I10" t="str">
            <v>Орган з питань освіти та науки України</v>
          </cell>
        </row>
        <row r="13">
          <cell r="A13" t="str">
            <v>за ЄДРПОУ</v>
          </cell>
          <cell r="B13" t="str">
            <v>02147167</v>
          </cell>
        </row>
        <row r="14">
          <cell r="A14" t="str">
            <v>за КОАТУУ</v>
          </cell>
          <cell r="B14">
            <v>7122855100</v>
          </cell>
        </row>
        <row r="15">
          <cell r="A15" t="str">
            <v>за КОПФГ</v>
          </cell>
          <cell r="B15">
            <v>410</v>
          </cell>
          <cell r="D15" t="str">
            <v>Орган державної влади</v>
          </cell>
        </row>
        <row r="17">
          <cell r="B17" t="str">
            <v>ІІІ квартал</v>
          </cell>
          <cell r="C17" t="str">
            <v>2018 р.</v>
          </cell>
        </row>
        <row r="19">
          <cell r="C19" t="str">
            <v>"5"жовтня 2018 року</v>
          </cell>
        </row>
        <row r="26">
          <cell r="F26" t="str">
            <v>Л.М.Гнатюк</v>
          </cell>
        </row>
        <row r="28">
          <cell r="F28" t="str">
            <v>С.А.Шуляка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11">
          <cell r="A11" t="str">
            <v>Організаційно-правова форма господарювання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5">
          <cell r="A5" t="str">
            <v>про надходження і використання інших надходжень спеціального фонду (форма</v>
          </cell>
          <cell r="C5" t="str">
            <v xml:space="preserve">№ 4-3д, </v>
          </cell>
          <cell r="D5" t="str">
            <v>№ 4-3м)</v>
          </cell>
        </row>
      </sheetData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281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82" refreshError="1"/>
      <sheetData sheetId="283">
        <row r="1">
          <cell r="B1" t="str">
            <v>NAMEP</v>
          </cell>
        </row>
        <row r="2">
          <cell r="A2" t="str">
            <v>0100</v>
          </cell>
          <cell r="B2" t="str">
            <v>Державне управління</v>
          </cell>
        </row>
        <row r="3">
          <cell r="A3" t="str">
            <v>0110</v>
          </cell>
          <cell r="B3" t="str">
            <v>Організаційне, інформаційно-аналітичне та матеріально-технічне забезпечення діяльності Верховної Ради Автономної Республіки Крим</v>
          </cell>
        </row>
        <row r="4">
          <cell r="A4" t="str">
            <v>0120</v>
          </cell>
          <cell r="B4" t="str">
            <v>Організаційне, інформаційно-аналітичне та матеріально-технічне забезпечення діяльності Рахункової палати Верховної Ради Автономної Республіки Крим</v>
          </cell>
        </row>
        <row r="5">
          <cell r="A5" t="str">
            <v>0130</v>
          </cell>
          <cell r="B5" t="str">
            <v>Організаційне, інформаційно-аналітичне та матеріально-технічне забезпечення діяльності Ради міністрів Автономної Республіки Крим</v>
          </cell>
        </row>
        <row r="6">
          <cell r="A6" t="str">
            <v>0140</v>
          </cell>
          <cell r="B6" t="str">
            <v>Керівництво і управління у відповідній сфері в Автономній Республіці Крим</v>
          </cell>
        </row>
        <row r="7">
          <cell r="A7" t="str">
            <v>0150</v>
          </cell>
          <cell r="B7" t="str">
            <v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v>
          </cell>
        </row>
        <row r="8">
          <cell r="A8" t="str">
            <v>0160</v>
          </cell>
          <cell r="B8" t="str">
            <v>Керівництво і управління у відповідній сфері у містах (місті Києві), селищах, селах, об?єднаних територіальних громадах</v>
          </cell>
        </row>
        <row r="9">
          <cell r="A9" t="str">
            <v>0170</v>
          </cell>
          <cell r="B9" t="str">
            <v>Підвищення кваліфікації депутатів місцевих рад та посадових осіб місцевого самоврядування</v>
          </cell>
        </row>
        <row r="10">
          <cell r="A10" t="str">
            <v>0180</v>
          </cell>
          <cell r="B10" t="str">
            <v>Інша діяльність у сфері державного управління</v>
          </cell>
        </row>
        <row r="11">
          <cell r="A11" t="str">
            <v>0190</v>
          </cell>
          <cell r="B11" t="str">
            <v>Проведення місцевих виборів та референдумів, забезпечення діяльності виборчої комісії Автономної Республіки Крим</v>
          </cell>
        </row>
        <row r="12">
          <cell r="A12" t="str">
            <v>0191</v>
          </cell>
          <cell r="B12" t="str">
            <v>Проведення місцевих виборів</v>
          </cell>
        </row>
        <row r="13">
          <cell r="A13" t="str">
            <v>0192</v>
          </cell>
          <cell r="B13" t="str">
            <v>Проведення місцевих референдумів</v>
          </cell>
        </row>
        <row r="14">
          <cell r="A14" t="str">
            <v>0193</v>
          </cell>
          <cell r="B14" t="str">
            <v>Забезпечення діяльності виборчої комісії Автономної Республіки Крим</v>
          </cell>
        </row>
        <row r="15">
          <cell r="A15" t="str">
            <v>1000</v>
          </cell>
          <cell r="B15" t="str">
            <v>Освіта</v>
          </cell>
        </row>
        <row r="16">
          <cell r="A16" t="str">
            <v>1010</v>
          </cell>
          <cell r="B16" t="str">
            <v>Надання дошкільної освіти</v>
          </cell>
        </row>
        <row r="17">
          <cell r="A17" t="str">
            <v>1020</v>
          </cell>
          <cell r="B17" t="str">
            <v>Надання загальної середньої освіти загальноосвітніми навчальними закладами (в т. ч. школою-дитячим садком, інтернатом при школі), спеціалізованими школами, ліцеями, гімназіями, колегіумами</v>
          </cell>
        </row>
        <row r="18">
          <cell r="A18" t="str">
            <v>1030</v>
          </cell>
          <cell r="B18" t="str">
            <v>Надання загальної середньої освіти вечірніми (змінними) школами</v>
          </cell>
        </row>
        <row r="19">
          <cell r="A19" t="str">
            <v>1040</v>
          </cell>
          <cell r="B19" t="str">
            <v>Надання загальної середньої освіти загальноосвітніми школами-інтернатами, загальноосвітніми санаторними школами-інтернатами</v>
          </cell>
        </row>
        <row r="20">
          <cell r="A20" t="str">
            <v>1050</v>
          </cell>
          <cell r="B20" t="str">
            <v>Надання загальної середньої освіти загальноосвітніми школами-інтернатами для дітей-сиріт і дітей, позбавлених батьківського піклування</v>
          </cell>
        </row>
        <row r="21">
          <cell r="A21" t="str">
            <v>1060</v>
          </cell>
          <cell r="B21" t="str">
            <v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сім?ях, сім?ях патронатного вихователя</v>
          </cell>
        </row>
        <row r="22">
          <cell r="A22" t="str">
            <v>1070</v>
          </cell>
          <cell r="B22" t="str">
            <v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v>
          </cell>
        </row>
        <row r="23">
          <cell r="A23" t="str">
            <v>1080</v>
          </cell>
          <cell r="B23" t="str">
            <v>Надання загальної середньої освіти загальноосвітніми спеціалізованими школами-інтернатами з поглибленим вивченням окремих предметів і курсів для поглибленої підготовки дітей в галузі науки і мистецтв, фізичної культури і спорту, інших галузях, ліцеями з</v>
          </cell>
        </row>
        <row r="24">
          <cell r="A24" t="str">
            <v>1090</v>
          </cell>
          <cell r="B24" t="str">
            <v>Надання позашкільної освіти позашкільними закладами освіти, заходи із позашкільної роботи з дітьми</v>
          </cell>
        </row>
        <row r="25">
          <cell r="A25" t="str">
            <v>1100</v>
          </cell>
          <cell r="B25" t="str">
            <v>Надання спеціальної освіти школами естетичного виховання (музичними, художніми, хореографічними, театральними, хоровими, мистецькими)</v>
          </cell>
        </row>
        <row r="26">
          <cell r="A26" t="str">
            <v>1110</v>
          </cell>
          <cell r="B26" t="str">
            <v>Підготовка кадрів професійно-технічними закладами та іншими закладами освіти</v>
          </cell>
        </row>
        <row r="27">
          <cell r="A27" t="str">
            <v>1120</v>
          </cell>
          <cell r="B27" t="str">
            <v>Підготовка кадрів вищими навчальними закладами І-ІІ рівнів акредитації (коледжами, технікумами, училищами)</v>
          </cell>
        </row>
        <row r="28">
          <cell r="A28" t="str">
            <v>1130</v>
          </cell>
          <cell r="B28" t="str">
            <v>Підготовка кадрів вищими навчальними закладами ІІІ-ІV рівнів акредитації (університетами, академіями, інститутами)</v>
          </cell>
        </row>
        <row r="29">
          <cell r="A29" t="str">
            <v>1140</v>
          </cell>
          <cell r="B29" t="str">
            <v>Підвищення кваліфікації, перепідготовка кадрів закладами післядипломної освіти</v>
          </cell>
        </row>
        <row r="30">
          <cell r="A30" t="str">
            <v>1150</v>
          </cell>
          <cell r="B30" t="str">
            <v>Методичне забезпечення діяльності навчальних закладів</v>
          </cell>
        </row>
        <row r="31">
          <cell r="A31" t="str">
            <v>1160</v>
          </cell>
          <cell r="B31" t="str">
            <v>Інші програми, заклади та заходи у сфері освіти</v>
          </cell>
        </row>
        <row r="32">
          <cell r="A32" t="str">
            <v>1161</v>
          </cell>
          <cell r="B32" t="str">
            <v>Забезпечення діяльності інших закладів у сфері освіти</v>
          </cell>
        </row>
        <row r="33">
          <cell r="A33" t="str">
            <v>1162</v>
          </cell>
          <cell r="B33" t="str">
            <v>Інші програми та заходи у сфері освіти</v>
          </cell>
        </row>
        <row r="34">
          <cell r="A34" t="str">
            <v>2000</v>
          </cell>
          <cell r="B34" t="str">
            <v>Охорона здоров?я</v>
          </cell>
        </row>
        <row r="35">
          <cell r="A35" t="str">
            <v>2010</v>
          </cell>
          <cell r="B35" t="str">
            <v>Багатопрофільна стаціонарна медична допомога населенню</v>
          </cell>
        </row>
        <row r="36">
          <cell r="A36" t="str">
            <v>2020</v>
          </cell>
          <cell r="B36" t="str">
            <v>Спеціалізована стаціонарна медична допомога населенню</v>
          </cell>
        </row>
        <row r="37">
          <cell r="A37" t="str">
            <v>2030</v>
          </cell>
          <cell r="B37" t="str">
            <v>Лікарсько-акушерська допомога вагітним, породіллям та новонародженим</v>
          </cell>
        </row>
        <row r="38">
          <cell r="A38" t="str">
            <v>2040</v>
          </cell>
          <cell r="B38" t="str">
            <v>Санаторно-курортна допомога населенню</v>
          </cell>
        </row>
        <row r="39">
          <cell r="A39" t="str">
            <v>2050</v>
          </cell>
          <cell r="B39" t="str">
            <v>Медико-соціальний захист дітей-сиріт і дітей, позбавлених батьківського піклування</v>
          </cell>
        </row>
        <row r="40">
          <cell r="A40" t="str">
            <v>2060</v>
          </cell>
          <cell r="B40" t="str">
            <v>Створення банків крові та її компонентів</v>
          </cell>
        </row>
        <row r="41">
          <cell r="A41" t="str">
            <v>2070</v>
          </cell>
          <cell r="B41" t="str">
            <v>Екстрена та швидка медична допомога населенню</v>
          </cell>
        </row>
        <row r="42">
          <cell r="A42" t="str">
            <v>2080</v>
          </cell>
          <cell r="B42" t="str">
            <v>Амбулаторно-поліклінічна допомога населенню, крім первинної медичної допомоги</v>
          </cell>
        </row>
        <row r="43">
          <cell r="A43" t="str">
            <v>2090</v>
          </cell>
          <cell r="B43" t="str">
            <v>Спеціалізована амбулаторно-поліклінічна допомога населенню</v>
          </cell>
        </row>
        <row r="44">
          <cell r="A44" t="str">
            <v>2100</v>
          </cell>
          <cell r="B44" t="str">
            <v>Стоматологічна допомога населенню</v>
          </cell>
        </row>
        <row r="45">
          <cell r="A45" t="str">
            <v>2110</v>
          </cell>
          <cell r="B45" t="str">
            <v>Первинна медична допомога населенню</v>
          </cell>
        </row>
        <row r="46">
          <cell r="A46" t="str">
            <v>2111</v>
          </cell>
          <cell r="B46" t="str">
            <v>Первинна медична допомога населенню, що надається центрами первинної медичної (медико-санітарної) допомоги</v>
          </cell>
        </row>
        <row r="47">
          <cell r="A47" t="str">
            <v>2112</v>
          </cell>
          <cell r="B47" t="str">
            <v>Первинна медична допомога населенню, що надається фельдшерськими, фельдшерсько-акушерськими пунктами</v>
          </cell>
        </row>
        <row r="48">
          <cell r="A48" t="str">
            <v>2113</v>
          </cell>
          <cell r="B48" t="str">
            <v>Первинна медична допомога населенню, що надається амбулаторно-поліклінічними закладами (відділеннями)</v>
          </cell>
        </row>
        <row r="49">
          <cell r="A49" t="str">
            <v>2120</v>
          </cell>
          <cell r="B49" t="str">
            <v>Інформаційно-методичне та просвітницьке забезпечення в галузі охорони здоров'я</v>
          </cell>
        </row>
        <row r="50">
          <cell r="A50" t="str">
            <v>2130</v>
          </cell>
          <cell r="B50" t="str">
            <v>Проведення належної медико-соціальної експертизи (МСЕК)</v>
          </cell>
        </row>
        <row r="51">
          <cell r="A51" t="str">
            <v>2140</v>
          </cell>
          <cell r="B51" t="str">
            <v>Програми і централізовані заходи у галузі охорони здоров?я</v>
          </cell>
        </row>
        <row r="52">
          <cell r="A52" t="str">
            <v>2141</v>
          </cell>
          <cell r="B52" t="str">
            <v>Програми і централізовані заходи з імунопрофілактики</v>
          </cell>
        </row>
        <row r="53">
          <cell r="A53" t="str">
            <v>2142</v>
          </cell>
          <cell r="B53" t="str">
            <v>Програми і централізовані заходи боротьби з туберкульозом</v>
          </cell>
        </row>
        <row r="54">
          <cell r="A54" t="str">
            <v>2143</v>
          </cell>
          <cell r="B54" t="str">
            <v>Програми і централізовані заходи профілактики ВІЛ-інфекції/СНІДу</v>
          </cell>
        </row>
        <row r="55">
          <cell r="A55" t="str">
            <v>2144</v>
          </cell>
          <cell r="B55" t="str">
            <v>Централізовані заходи з лікування хворих на цукровий та нецукровий діабет</v>
          </cell>
        </row>
        <row r="56">
          <cell r="A56" t="str">
            <v>2145</v>
          </cell>
          <cell r="B56" t="str">
            <v>Централізовані заходи з лікування онкологічних хворих</v>
          </cell>
        </row>
        <row r="57">
          <cell r="A57" t="str">
            <v>2146</v>
          </cell>
          <cell r="B57" t="str">
            <v>Відшкодування вартості лікарських засобів для лікування окремих захворювань</v>
          </cell>
        </row>
        <row r="58">
          <cell r="A58" t="str">
            <v>2150</v>
          </cell>
          <cell r="B58" t="str">
            <v>Інші програми, заклади та заходи у сфері охорони здоров?я</v>
          </cell>
        </row>
        <row r="59">
          <cell r="A59" t="str">
            <v>2151</v>
          </cell>
          <cell r="B59" t="str">
            <v>Забезпечення діяльності інших закладів у сфері охорони здоров?я</v>
          </cell>
        </row>
        <row r="60">
          <cell r="A60" t="str">
            <v>2152</v>
          </cell>
          <cell r="B60" t="str">
            <v>Інші програми та заходи у сфері охорони здоров?я</v>
          </cell>
        </row>
        <row r="61">
          <cell r="A61" t="str">
            <v>3000</v>
          </cell>
          <cell r="B61" t="str">
            <v>Соціальний захист та соціальне забезпечення</v>
          </cell>
        </row>
        <row r="62">
          <cell r="A62" t="str">
            <v>3010</v>
          </cell>
          <cell r="B62" t="str">
            <v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v>
          </cell>
        </row>
        <row r="63">
          <cell r="A63" t="str">
            <v>3011</v>
          </cell>
          <cell r="B63" t="str">
            <v>Надання пільг на оплату житлово-комунальних послуг окремим категоріям громадян відповідно до законодавства</v>
          </cell>
        </row>
        <row r="64">
          <cell r="A64" t="str">
            <v>3012</v>
          </cell>
          <cell r="B64" t="str">
            <v>Надання субсидій населенню для відшкодування витрат на оплату житлово-комунальних послуг</v>
          </cell>
        </row>
        <row r="65">
          <cell r="A65" t="str">
            <v>3020</v>
          </cell>
          <cell r="B65" t="str">
            <v>Надання пільг та субсидій населенню на придбання твердого та рідкого пічного побутового палива і скрапленого газу</v>
          </cell>
        </row>
        <row r="66">
          <cell r="A66" t="str">
            <v>3021</v>
          </cell>
          <cell r="B66" t="str">
            <v>Надання пільг на придбання твердого та рідкого пічного побутового палива і скрапленого газу окремим категоріям громадян відповідно до законодавства</v>
          </cell>
        </row>
        <row r="67">
          <cell r="A67" t="str">
            <v>3022</v>
          </cell>
          <cell r="B67" t="str">
            <v>Надання субсидій населенню для відшкодування витрат на придбання твердого та рідкого пічного побутового палива і скрапленого газу</v>
          </cell>
        </row>
        <row r="68">
          <cell r="A68" t="str">
            <v>3023</v>
          </cell>
          <cell r="B68" t="str">
            <v>Забезпечення побутовим вугіллям окремих категорій громадян</v>
          </cell>
        </row>
        <row r="69">
          <cell r="A69" t="str">
            <v>3030</v>
          </cell>
          <cell r="B69" t="str">
            <v>Надання пільг з оплати послуг зв?язку, інших передбачених законодавством пільг окремим категоріям громадян та компенсації за пільговий проїзд окремих категорій громадян</v>
          </cell>
        </row>
        <row r="70">
          <cell r="A70" t="str">
            <v>3031</v>
          </cell>
          <cell r="B70" t="str">
            <v>Надання інших пільг окремим категоріям громадян відповідно до законодавства</v>
          </cell>
        </row>
        <row r="71">
          <cell r="A71" t="str">
            <v>3032</v>
          </cell>
          <cell r="B71" t="str">
            <v>Надання пільг окремим категоріям громадян з оплати послуг зв'язку</v>
          </cell>
        </row>
        <row r="72">
          <cell r="A72" t="str">
            <v>3033</v>
          </cell>
          <cell r="B72" t="str">
            <v>Компенсаційні виплати на пільговий проїзд автомобільним транспортом окремим категоріям громадян</v>
          </cell>
        </row>
        <row r="73">
          <cell r="A73" t="str">
            <v>3034</v>
          </cell>
          <cell r="B73" t="str">
            <v>Компенсаційні виплати за пільговий проїзд окремих категорій громадян на водному транспорті</v>
          </cell>
        </row>
        <row r="74">
          <cell r="A74" t="str">
            <v>3035</v>
          </cell>
          <cell r="B74" t="str">
            <v>Компенсаційні виплати за пільговий проїзд окремих категорій громадян на залізничному транспорті</v>
          </cell>
        </row>
        <row r="75">
          <cell r="A75" t="str">
            <v>3036</v>
          </cell>
          <cell r="B75" t="str">
            <v>Компенсаційні виплати на пільговий проїзд електротранспортом окремим категоріям громадян</v>
          </cell>
        </row>
        <row r="76">
          <cell r="A76" t="str">
            <v>3040</v>
          </cell>
          <cell r="B76" t="str">
            <v>Надання допомоги сім'ям з дітьми, малозабезпеченим сім?ям, тимчасової допомоги дітям</v>
          </cell>
        </row>
        <row r="77">
          <cell r="A77" t="str">
            <v>3041</v>
          </cell>
          <cell r="B77" t="str">
            <v>Надання допомоги у зв'язку з вагітністю і пологами</v>
          </cell>
        </row>
        <row r="78">
          <cell r="A78" t="str">
            <v>3042</v>
          </cell>
          <cell r="B78" t="str">
            <v>Надання допомоги при усиновленні дитини</v>
          </cell>
        </row>
        <row r="79">
          <cell r="A79" t="str">
            <v>3043</v>
          </cell>
          <cell r="B79" t="str">
            <v>Надання допомоги при народженні дитини</v>
          </cell>
        </row>
        <row r="80">
          <cell r="A80" t="str">
            <v>3044</v>
          </cell>
          <cell r="B80" t="str">
            <v>Надання допомоги на дітей, над якими встановлено опіку чи піклування</v>
          </cell>
        </row>
        <row r="81">
          <cell r="A81" t="str">
            <v>3045</v>
          </cell>
          <cell r="B81" t="str">
            <v>Надання допомоги на дітей одиноким матерям</v>
          </cell>
        </row>
        <row r="82">
          <cell r="A82" t="str">
            <v>3046</v>
          </cell>
          <cell r="B82" t="str">
            <v>Надання тимчасової державної допомоги дітям</v>
          </cell>
        </row>
        <row r="83">
          <cell r="A83" t="str">
            <v>3047</v>
          </cell>
          <cell r="B83" t="str">
            <v>Надання державної соціальної допомоги малозабезпеченим сім?ям</v>
          </cell>
        </row>
        <row r="84">
          <cell r="A84" t="str">
            <v>3050</v>
          </cell>
          <cell r="B84" t="str">
            <v>Пільгове медичне обслуговування осіб, які постраждали внаслідок Чорнобильської катастрофи</v>
          </cell>
        </row>
        <row r="85">
          <cell r="A85" t="str">
            <v>3060</v>
          </cell>
          <cell r="B85" t="str">
            <v>Оздоровлення громадян, які постраждали внаслідок Чорнобильської катастрофи</v>
          </cell>
        </row>
        <row r="86">
          <cell r="A86" t="str">
            <v>3070</v>
          </cell>
          <cell r="B86" t="str">
            <v>Виплата компенсації реабілітованим</v>
          </cell>
        </row>
        <row r="87">
          <cell r="A87" t="str">
            <v>3080</v>
          </cell>
          <cell r="B87" t="str">
            <v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</v>
          </cell>
        </row>
        <row r="88">
          <cell r="A88" t="str">
            <v>3081</v>
          </cell>
          <cell r="B88" t="str">
            <v>Надання державної соціальної допомоги особам з інвалідністю з дитинства та дітям з інвалідністю</v>
          </cell>
        </row>
        <row r="89">
          <cell r="A89" t="str">
            <v>3082</v>
          </cell>
          <cell r="B89" t="str">
            <v>Надання державної соціальної допомоги особам,  які не  мають права на пенсію, та особам з інвалідністю, державної соціальної допомоги на догляд</v>
          </cell>
        </row>
        <row r="90">
          <cell r="A90" t="str">
            <v>3083</v>
          </cell>
          <cell r="B90" t="str">
            <v>Надання допомоги по догляду за особами з інвалідністю І чи ІІ групи внаслідок психічного розладу</v>
          </cell>
        </row>
        <row r="91">
          <cell r="A91" t="str">
            <v>3084</v>
          </cell>
          <cell r="B91" t="str">
            <v>Надання тимчасової державної соціальної допомоги непрацюючій особі, яка досягла загального пенсійного віку, але не набула права на пенсійну виплату</v>
          </cell>
        </row>
        <row r="92">
          <cell r="A92" t="str">
            <v>3085</v>
          </cell>
          <cell r="B92" t="str">
            <v>Надання щомісячної компенсаційної виплати непрацюючій працездатній особі, яка доглядає за особою з інвалідністю І групи, а також за особою, яка досягла 80-річного віку</v>
          </cell>
        </row>
        <row r="93">
          <cell r="A93" t="str">
            <v>3090</v>
          </cell>
          <cell r="B93" t="str">
            <v>Видатки на поховання учасників бойових дій та осіб з інвалідністю внаслідок війни</v>
          </cell>
        </row>
        <row r="94">
          <cell r="A94" t="str">
            <v>3100</v>
          </cell>
          <cell r="B94" t="str">
            <v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v>
          </cell>
        </row>
        <row r="95">
          <cell r="A95" t="str">
            <v>3101</v>
          </cell>
          <cell r="B95" t="str">
            <v>Забезпечення соціальними послугами стаціонарного догляду з наданням місця для проживання дітей з вадами фізичного та розумового розвитку</v>
          </cell>
        </row>
        <row r="96">
          <cell r="A96" t="str">
            <v>3102</v>
          </cell>
          <cell r="B96" t="str">
            <v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</v>
          </cell>
        </row>
        <row r="97">
          <cell r="A97" t="str">
            <v>3103</v>
          </cell>
          <cell r="B97" t="str">
            <v>Навчання та трудове влаштування осіб з інвалідністю</v>
          </cell>
        </row>
        <row r="98">
          <cell r="A98" t="str">
            <v>3104</v>
          </cell>
          <cell r="B98" t="str">
    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    </cell>
        </row>
        <row r="99">
          <cell r="A99" t="str">
            <v>3105</v>
          </cell>
          <cell r="B99" t="str">
            <v>Надання реабілітаційних послуг особам з інвалідністю та дітям з інвалідністю</v>
          </cell>
        </row>
        <row r="100">
          <cell r="A100" t="str">
            <v>3110</v>
          </cell>
          <cell r="B100" t="str">
            <v>Заклади і заходи з питань дітей та їх соціального захисту</v>
          </cell>
        </row>
        <row r="101">
          <cell r="A101" t="str">
            <v>3111</v>
          </cell>
          <cell r="B101" t="str">
            <v>Утримання закладів, що надають соціальні послуги дітям, які опинились у складних життєвих обставинах</v>
          </cell>
        </row>
        <row r="102">
          <cell r="A102" t="str">
            <v>3112</v>
          </cell>
          <cell r="B102" t="str">
            <v>Заходи державної політики з питань дітей та їх соціального захисту</v>
          </cell>
        </row>
        <row r="103">
          <cell r="A103" t="str">
            <v>3120</v>
          </cell>
          <cell r="B103" t="str">
            <v>Здійснення соціальної роботи з вразливими категоріями населення</v>
          </cell>
        </row>
        <row r="104">
          <cell r="A104" t="str">
            <v>3121</v>
          </cell>
          <cell r="B104" t="str">
            <v>Утримання та забезпечення діяльності центрів соціальних служб для сім?ї, дітей та молоді</v>
          </cell>
        </row>
        <row r="105">
          <cell r="A105" t="str">
            <v>3122</v>
          </cell>
          <cell r="B105" t="str">
            <v>Заходи державної політики із забезпечення рівних прав та можливостей жінок та чоловіків</v>
          </cell>
        </row>
        <row r="106">
          <cell r="A106" t="str">
            <v>3123</v>
          </cell>
          <cell r="B106" t="str">
            <v>Заходи державної політики з питань сім'ї</v>
          </cell>
        </row>
        <row r="107">
          <cell r="A107" t="str">
            <v>3130</v>
          </cell>
          <cell r="B107" t="str">
            <v>Реалізація державної політики у молодіжній сфері</v>
          </cell>
        </row>
        <row r="108">
          <cell r="A108" t="str">
            <v>3131</v>
          </cell>
          <cell r="B108" t="str">
            <v>Здійснення заходів та реалізація проектів на виконання Державної цільової соціальної програми ?Молодь України?</v>
          </cell>
        </row>
        <row r="109">
          <cell r="A109" t="str">
            <v>3132</v>
          </cell>
          <cell r="B109" t="str">
            <v>Утримання клубів для підлітків за місцем проживання</v>
          </cell>
        </row>
        <row r="110">
          <cell r="A110" t="str">
            <v>3133</v>
          </cell>
          <cell r="B110" t="str">
            <v>Інші заходи та заклади молодіжної політики</v>
          </cell>
        </row>
        <row r="111">
          <cell r="A111" t="str">
            <v>3140</v>
          </cell>
          <cell r="B111" t="str">
    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    </cell>
        </row>
        <row r="112">
          <cell r="A112" t="str">
            <v>3150</v>
          </cell>
          <cell r="B112" t="str">
            <v>Розселення та облаштування депортованих кримських татар та осіб інших національностей, депортованих з України</v>
          </cell>
        </row>
        <row r="113">
          <cell r="A113" t="str">
            <v>3160</v>
          </cell>
          <cell r="B113" t="str">
    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    </cell>
        </row>
        <row r="114">
          <cell r="A114" t="str">
            <v>3170</v>
          </cell>
          <cell r="B114" t="str">
            <v>Забезпечення реалізації окремих програм для осіб з інвалідністю</v>
          </cell>
        </row>
        <row r="115">
          <cell r="A115" t="str">
            <v>3171</v>
          </cell>
          <cell r="B115" t="str">
            <v>Компенсаційні виплати особам з інвалідністю на бензин, ремонт, технічне обслуговування автомобілів, мотоколясок і на транспортне обслуговування</v>
          </cell>
        </row>
        <row r="116">
          <cell r="A116" t="str">
            <v>3172</v>
          </cell>
          <cell r="B116" t="str">
            <v>Встановлення телефонів особам з інвалідністю І і ІІ груп</v>
          </cell>
        </row>
        <row r="117">
          <cell r="A117" t="str">
            <v>3180</v>
          </cell>
          <cell r="B117" t="str">
            <v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</v>
          </cell>
        </row>
        <row r="118">
          <cell r="A118" t="str">
            <v>3190</v>
          </cell>
          <cell r="B118" t="str">
            <v>Соціальний захист ветеранів війни та праці</v>
          </cell>
        </row>
        <row r="119">
          <cell r="A119" t="str">
            <v>3191</v>
          </cell>
          <cell r="B119" t="str">
            <v>Інші видатки на соціальний захист ветеранів війни та праці</v>
          </cell>
        </row>
        <row r="120">
          <cell r="A120" t="str">
            <v>3192</v>
          </cell>
          <cell r="B120" t="str">
            <v>Надання фінансової підтримки громадським організаціям ветеранів і осіб з інвалідністю, діяльність яких має соціальну спрямованість</v>
          </cell>
        </row>
        <row r="121">
          <cell r="A121" t="str">
            <v>3200</v>
          </cell>
          <cell r="B121" t="str">
            <v>Забезпечення обробки інформації з нарахування та виплати допомог і компенсацій</v>
          </cell>
        </row>
        <row r="122">
          <cell r="A122" t="str">
            <v>3210</v>
          </cell>
          <cell r="B122" t="str">
            <v>Організація та проведення громадських робіт</v>
          </cell>
        </row>
        <row r="123">
          <cell r="A123" t="str">
            <v>3220</v>
          </cell>
          <cell r="B123" t="str">
            <v>Грошова компенсація за належні для отримання жилі приміщення для окремих категорій населення відповідно до законодавства</v>
          </cell>
        </row>
        <row r="124">
          <cell r="A124" t="str">
            <v>3221</v>
          </cell>
          <cell r="B124" t="str">
            <v>Грошова компенсація за належні для отримання жилі приміщення для сімей загиблих осіб, визначених абзацами 5-8 пункту 1 статті 10 Закону України ?Про статус ветеранів війни, гарантії їх соціального захисту?, для осіб з інвалідністю І-ІІ групи, яка настала</v>
          </cell>
        </row>
        <row r="125">
          <cell r="A125" t="str">
            <v>3222</v>
          </cell>
          <cell r="B125" t="str">
            <v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v>
          </cell>
        </row>
        <row r="126">
          <cell r="A126" t="str">
            <v>3223</v>
          </cell>
          <cell r="B126" t="str">
            <v>Грошова компенсація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?Про статус ветеранів війни, гарантії їх соціального захисту?,</v>
          </cell>
        </row>
        <row r="127">
          <cell r="A127" t="str">
            <v>3230</v>
          </cell>
          <cell r="B127" t="str">
            <v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</v>
          </cell>
        </row>
        <row r="128">
          <cell r="A128" t="str">
            <v>3240</v>
          </cell>
          <cell r="B128" t="str">
            <v>Інші заклади та заходи</v>
          </cell>
        </row>
        <row r="129">
          <cell r="A129" t="str">
            <v>3241</v>
          </cell>
          <cell r="B129" t="str">
            <v>Забезпечення діяльності інших закладів у сфері соціального захисту і соціального забезпечення</v>
          </cell>
        </row>
        <row r="130">
          <cell r="A130" t="str">
            <v>3242</v>
          </cell>
          <cell r="B130" t="str">
            <v>Інші заходи у сфері соціального захисту і соціального забезпечення</v>
          </cell>
        </row>
        <row r="131">
          <cell r="A131" t="str">
            <v>4000</v>
          </cell>
          <cell r="B131" t="str">
            <v>Культура і мистецтво</v>
          </cell>
        </row>
        <row r="132">
          <cell r="A132" t="str">
            <v>4010</v>
          </cell>
          <cell r="B132" t="str">
            <v>Фінансова підтримка театрів</v>
          </cell>
        </row>
        <row r="133">
          <cell r="A133" t="str">
            <v>4020</v>
          </cell>
          <cell r="B133" t="str">
            <v>Фінансова підтримка філармоній, художніх і музичних колективів, ансамблів, концертних та циркових організацій</v>
          </cell>
        </row>
        <row r="134">
          <cell r="A134" t="str">
            <v>4030</v>
          </cell>
          <cell r="B134" t="str">
            <v>Забезпечення діяльності бібліотек</v>
          </cell>
        </row>
        <row r="135">
          <cell r="A135" t="str">
            <v>4040</v>
          </cell>
          <cell r="B135" t="str">
            <v>Забезпечення діяльності музеїв і виставок</v>
          </cell>
        </row>
        <row r="136">
          <cell r="A136" t="str">
            <v>4050</v>
          </cell>
          <cell r="B136" t="str">
            <v>Забезпечення діяльності заповідників</v>
          </cell>
        </row>
        <row r="137">
          <cell r="A137" t="str">
            <v>4060</v>
          </cell>
          <cell r="B137" t="str">
            <v>Забезпечення діяльності палаців і будинків культури, клубів, центрів дозвілля та інших клубних закладів</v>
          </cell>
        </row>
        <row r="138">
          <cell r="A138" t="str">
            <v>4070</v>
          </cell>
          <cell r="B138" t="str">
            <v>Фінансова підтримка кінематографії</v>
          </cell>
        </row>
        <row r="139">
          <cell r="A139" t="str">
            <v>4080</v>
          </cell>
          <cell r="B139" t="str">
            <v>Інші заклади та заходи в галузі культури і мистецтва</v>
          </cell>
        </row>
        <row r="140">
          <cell r="A140" t="str">
            <v>4081</v>
          </cell>
          <cell r="B140" t="str">
            <v>Забезпечення діяльності інших закладів в галузі культури і мистецтва</v>
          </cell>
        </row>
        <row r="141">
          <cell r="A141" t="str">
            <v>4082</v>
          </cell>
          <cell r="B141" t="str">
            <v>Інші заходи в галузі культури і мистецтва</v>
          </cell>
        </row>
        <row r="142">
          <cell r="A142" t="str">
            <v>5000</v>
          </cell>
          <cell r="B142" t="str">
            <v>Фізична культура і спорт</v>
          </cell>
        </row>
        <row r="143">
          <cell r="A143" t="str">
            <v>5010</v>
          </cell>
          <cell r="B143" t="str">
            <v>Проведення спортивної роботи в регіоні</v>
          </cell>
        </row>
        <row r="144">
          <cell r="A144" t="str">
            <v>5011</v>
          </cell>
          <cell r="B144" t="str">
            <v>Проведення навчально-тренувальних зборів і змагань з олімпійських видів спорту</v>
          </cell>
        </row>
        <row r="145">
          <cell r="A145" t="str">
            <v>5012</v>
          </cell>
          <cell r="B145" t="str">
            <v>Проведення навчально-тренувальних зборів і змагань з неолімпійських видів спорту</v>
          </cell>
        </row>
        <row r="146">
          <cell r="A146" t="str">
            <v>5020</v>
          </cell>
          <cell r="B146" t="str">
            <v>Здійснення фізкультурно-спортивної та реабілітаційної роботи серед осіб з інвалідністю</v>
          </cell>
        </row>
        <row r="147">
          <cell r="A147" t="str">
            <v>5021</v>
          </cell>
          <cell r="B147" t="str">
            <v>Утримання центрів фізичної культури і спорту осіб з інвалідністю і реабілітаційних шкіл</v>
          </cell>
        </row>
        <row r="148">
          <cell r="A148" t="str">
            <v>5022</v>
          </cell>
          <cell r="B148" t="str">
            <v>Проведення навчально-тренувальних зборів і змагань та заходів зі спорту осіб з інвалідністю</v>
          </cell>
        </row>
        <row r="149">
          <cell r="A149" t="str">
            <v>5030</v>
          </cell>
          <cell r="B149" t="str">
            <v>Розвиток дитячо-юнацького та резервного спорту</v>
          </cell>
        </row>
        <row r="150">
          <cell r="A150" t="str">
            <v>5031</v>
          </cell>
          <cell r="B150" t="str">
            <v>Утримання та навчально-тренувальна робота комунальних дитячо-юнацьких спортивних шкіл</v>
          </cell>
        </row>
        <row r="151">
          <cell r="A151" t="str">
            <v>5032</v>
          </cell>
          <cell r="B151" t="str">
            <v>Фінансова підтримка дитячо-юнацьких спортивних шкіл фізкультурно-спортивних товариств</v>
          </cell>
        </row>
        <row r="152">
          <cell r="A152" t="str">
            <v>5033</v>
          </cell>
          <cell r="B152" t="str">
            <v>Забезпечення підготовки спортсменів школами вищої спортивної майстерності</v>
          </cell>
        </row>
        <row r="153">
          <cell r="A153" t="str">
            <v>5040</v>
          </cell>
          <cell r="B153" t="str">
            <v>Підтримка і розвиток спортивної інфраструктури</v>
          </cell>
        </row>
        <row r="154">
          <cell r="A154" t="str">
            <v>5041</v>
          </cell>
          <cell r="B154" t="str">
            <v>Утримання та фінансова підтримка спортивних споруд</v>
          </cell>
        </row>
        <row r="155">
          <cell r="A155" t="str">
            <v>5042</v>
          </cell>
          <cell r="B155" t="str">
            <v>Фінансова підтримка спортивних споруд, які належать громадським організаціям фізкультурно-спортивної спрямованості</v>
          </cell>
        </row>
        <row r="156">
          <cell r="A156" t="str">
            <v>5043</v>
          </cell>
          <cell r="B156" t="str">
            <v>Розвиток палаців спорту</v>
          </cell>
        </row>
        <row r="157">
          <cell r="A157" t="str">
            <v>5044</v>
          </cell>
          <cell r="B157" t="str">
            <v>Створення сучасного біатлонного комплексу</v>
          </cell>
        </row>
        <row r="158">
          <cell r="A158" t="str">
            <v>5050</v>
          </cell>
          <cell r="B158" t="str">
            <v>Підтримка фізкультурно-спортивного руху</v>
          </cell>
        </row>
        <row r="159">
          <cell r="A159" t="str">
            <v>5051</v>
          </cell>
          <cell r="B159" t="str">
            <v>Фінансова підтримка регіональних всеукраїнських організацій фізкультурно-спортивної спрямованості для проведення навчально-тренувальної та спортивної роботи</v>
          </cell>
        </row>
        <row r="160">
          <cell r="A160" t="str">
            <v>5052</v>
          </cell>
          <cell r="B160" t="str">
            <v>Фінансова підтримка регіональних осередків всеукраїнських організацій фізкультурно-спортивної спрямованості у здійсненні фізкультурно-масових заходів серед населення регіону</v>
          </cell>
        </row>
        <row r="161">
          <cell r="A161" t="str">
            <v>5053</v>
          </cell>
          <cell r="B161" t="str">
            <v>Фінансова підтримка на утримання місцевих осередків (рад) всеукраїнських організацій фізкультурно-спортивної спрямованості</v>
          </cell>
        </row>
        <row r="162">
          <cell r="A162" t="str">
            <v>5060</v>
          </cell>
          <cell r="B162" t="str">
            <v>Інші заходи з розвитку фізичної культури та спорту</v>
          </cell>
        </row>
        <row r="163">
          <cell r="A163" t="str">
            <v>5061</v>
          </cell>
          <cell r="B163" t="str">
            <v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    </cell>
        </row>
        <row r="164">
          <cell r="A164" t="str">
            <v>5062</v>
          </cell>
          <cell r="B164" t="str">
            <v>Підтримка спорту вищих досягнень та організацій, які здійснюють фізкультурно-спортивну діяльність в регіоні</v>
          </cell>
        </row>
        <row r="165">
          <cell r="A165" t="str">
            <v>5063</v>
          </cell>
          <cell r="B165" t="str">
            <v>Забезпечення діяльності централізованої бухгалтерії</v>
          </cell>
        </row>
        <row r="166">
          <cell r="A166" t="str">
            <v>6000</v>
          </cell>
          <cell r="B166" t="str">
            <v>Житлово-комунальне господарство</v>
          </cell>
        </row>
        <row r="167">
          <cell r="A167" t="str">
            <v>6010</v>
          </cell>
          <cell r="B167" t="str">
            <v>Утримання та ефективна експлуатація об?єктів житлово-комунального господарства</v>
          </cell>
        </row>
        <row r="168">
          <cell r="A168" t="str">
            <v>6011</v>
          </cell>
          <cell r="B168" t="str">
            <v>Експлуатація та технічне обслуговування житлового фонду</v>
          </cell>
        </row>
        <row r="169">
          <cell r="A169" t="str">
            <v>6012</v>
          </cell>
          <cell r="B169" t="str">
            <v>Забезпечення д?яльност? з виробництва, транспортування, постачання теплової енерг?ї</v>
          </cell>
        </row>
        <row r="170">
          <cell r="A170" t="str">
            <v>6013</v>
          </cell>
          <cell r="B170" t="str">
            <v>Забезпечення діяльності водопровідно-каналізаційного господарства</v>
          </cell>
        </row>
        <row r="171">
          <cell r="A171" t="str">
            <v>6014</v>
          </cell>
          <cell r="B171" t="str">
            <v>Забезпечення збору та вивезення сміття і відходів</v>
          </cell>
        </row>
        <row r="172">
          <cell r="A172" t="str">
            <v>6015</v>
          </cell>
          <cell r="B172" t="str">
            <v>Забезпечення надійної та безперебійної експлуатації ліфтів</v>
          </cell>
        </row>
        <row r="173">
          <cell r="A173" t="str">
            <v>6016</v>
          </cell>
          <cell r="B173" t="str">
            <v>Впровадження засобів обліку витрат та регулювання споживання води та теплової енергії</v>
          </cell>
        </row>
        <row r="174">
          <cell r="A174" t="str">
            <v>6017</v>
          </cell>
          <cell r="B174" t="str">
            <v>Інша діяльність, пов?язана з експлуатацією об?єктів житлово-комунального господарства</v>
          </cell>
        </row>
        <row r="175">
          <cell r="A175" t="str">
            <v>6020</v>
          </cell>
          <cell r="B175" t="str">
            <v>Забезпечення функціонування підприємств, установ та організацій, що виробляють, виконують та/або надають житлово-комунальні послуги</v>
          </cell>
        </row>
        <row r="176">
          <cell r="A176" t="str">
            <v>6030</v>
          </cell>
          <cell r="B176" t="str">
            <v>Організація благоустрою населених пунктів</v>
          </cell>
        </row>
        <row r="177">
          <cell r="A177" t="str">
            <v>6040</v>
          </cell>
          <cell r="B177" t="str">
            <v>Заходи, пов?язані з поліпшенням питної води</v>
          </cell>
        </row>
        <row r="178">
          <cell r="A178" t="str">
            <v>6050</v>
          </cell>
          <cell r="B178" t="str">
            <v>Попередження аварій та запобігання техногенним катастрофам у житлово-комунальному господарстві та на інших аварійних об?єктах комунальної власності</v>
          </cell>
        </row>
        <row r="179">
          <cell r="A179" t="str">
            <v>6060</v>
          </cell>
          <cell r="B179" t="str">
            <v>Утримання об'єктів соціальної сфери підприємств, що передаються до комунальної власності</v>
          </cell>
        </row>
        <row r="180">
          <cell r="A180" t="str">
            <v>6070</v>
          </cell>
          <cell r="B180" t="str">
            <v>Регулювання цін/тарифів на житлово-комунальні послуги</v>
          </cell>
        </row>
        <row r="181">
          <cell r="A181" t="str">
            <v>6071</v>
          </cell>
          <cell r="B181" t="str">
            <v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об?рунтованих витрат на їх виробниц</v>
          </cell>
        </row>
        <row r="182">
          <cell r="A182" t="str">
            <v>6072</v>
          </cell>
          <cell r="B182" t="str">
            <v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</v>
          </cell>
        </row>
        <row r="183">
          <cell r="A183" t="str">
            <v>6080</v>
          </cell>
          <cell r="B183" t="str">
            <v>Реалізація державних та місцевих житлових програм</v>
          </cell>
        </row>
        <row r="184">
          <cell r="A184" t="str">
            <v>6081</v>
          </cell>
          <cell r="B184" t="str">
            <v>Будівництво житла для окремих категорій населення відповідно до законодавства</v>
          </cell>
        </row>
        <row r="185">
          <cell r="A185" t="str">
            <v>6082</v>
          </cell>
          <cell r="B185" t="str">
            <v>Придбання житла для окремих категорій населення відповідно до законодавства</v>
          </cell>
        </row>
        <row r="186">
          <cell r="A186" t="str">
            <v>6083</v>
          </cell>
          <cell r="B186" t="str">
            <v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87">
          <cell r="A187" t="str">
            <v>6084</v>
          </cell>
          <cell r="B187" t="str">
            <v>Витрати, пов?язані з наданням та обслуговуванням пільгових довгострокових кредитів, наданих громадянам на будівництво/реконструкцію/придбання житла</v>
          </cell>
        </row>
        <row r="188">
          <cell r="A188" t="str">
            <v>6085</v>
          </cell>
          <cell r="B18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89">
          <cell r="A189" t="str">
            <v>6086</v>
          </cell>
          <cell r="B189" t="str">
            <v>Інша діяльність щодо забезпечення житлом громадян</v>
          </cell>
        </row>
        <row r="190">
          <cell r="A190" t="str">
            <v>6090</v>
          </cell>
          <cell r="B190" t="str">
            <v>Інша діяльність у сфері житлово-комунального господарства</v>
          </cell>
        </row>
        <row r="191">
          <cell r="A191" t="str">
            <v>7000</v>
          </cell>
          <cell r="B191" t="str">
            <v>Економічна діяльність</v>
          </cell>
        </row>
        <row r="192">
          <cell r="A192" t="str">
            <v>7100</v>
          </cell>
          <cell r="B192" t="str">
            <v>Сільське, лісове, рибне господарство та мисливство</v>
          </cell>
        </row>
        <row r="193">
          <cell r="A193" t="str">
            <v>7110</v>
          </cell>
          <cell r="B193" t="str">
            <v>Реалізація програм в галузі сільського господарства</v>
          </cell>
        </row>
        <row r="194">
          <cell r="A194" t="str">
            <v>7120</v>
          </cell>
          <cell r="B194" t="str">
            <v>Забезпечення діяльності ветеринарних лікарень та ветеринарних лабораторій</v>
          </cell>
        </row>
        <row r="195">
          <cell r="A195" t="str">
            <v>7130</v>
          </cell>
          <cell r="B195" t="str">
            <v>Здійснення  заходів із землеустрою</v>
          </cell>
        </row>
        <row r="196">
          <cell r="A196" t="str">
            <v>7140</v>
          </cell>
          <cell r="B196" t="str">
            <v>Інші заходи у сфері сільського господарства</v>
          </cell>
        </row>
        <row r="197">
          <cell r="A197" t="str">
            <v>7150</v>
          </cell>
          <cell r="B197" t="str">
            <v>Реалізація програм у галузі лісового господарства і мисливства</v>
          </cell>
        </row>
        <row r="198">
          <cell r="A198" t="str">
            <v>7160</v>
          </cell>
          <cell r="B198" t="str">
            <v>Реалізація програм в галузі рибного господарства</v>
          </cell>
        </row>
        <row r="199">
          <cell r="A199" t="str">
            <v>7200</v>
          </cell>
          <cell r="B199" t="str">
            <v>Газове господарство</v>
          </cell>
        </row>
        <row r="200">
          <cell r="A200" t="str">
            <v>7210</v>
          </cell>
          <cell r="B200" t="str">
            <v>Організація експлуатації  газового господарства</v>
          </cell>
        </row>
        <row r="201">
          <cell r="A201" t="str">
            <v>7220</v>
          </cell>
          <cell r="B201" t="str">
            <v>Газифікація населених пунктів</v>
          </cell>
        </row>
        <row r="202">
          <cell r="A202" t="str">
            <v>7300</v>
          </cell>
          <cell r="B202" t="str">
            <v>Будівництво та регіональний розвиток</v>
          </cell>
        </row>
        <row r="203">
          <cell r="A203" t="str">
            <v>7310</v>
          </cell>
          <cell r="B203" t="str">
            <v>Будівництво об'єктів житлово-комунального господарства</v>
          </cell>
        </row>
        <row r="204">
          <cell r="A204" t="str">
            <v>7320</v>
          </cell>
          <cell r="B204" t="str">
            <v>Будівництво об'єктів соціально-культурного призначення</v>
          </cell>
        </row>
        <row r="205">
          <cell r="A205" t="str">
            <v>7321</v>
          </cell>
          <cell r="B205" t="str">
            <v>Будівництво освітніх установ та закладів</v>
          </cell>
        </row>
        <row r="206">
          <cell r="A206" t="str">
            <v>7322</v>
          </cell>
          <cell r="B206" t="str">
            <v>Будівництво медичних установ та закладів</v>
          </cell>
        </row>
        <row r="207">
          <cell r="A207" t="str">
            <v>7323</v>
          </cell>
          <cell r="B207" t="str">
            <v>Будівництво установ та закладів соціальної сфери</v>
          </cell>
        </row>
        <row r="208">
          <cell r="A208" t="str">
            <v>7324</v>
          </cell>
          <cell r="B208" t="str">
            <v>Будівництво установ та закладів культури</v>
          </cell>
        </row>
        <row r="209">
          <cell r="A209" t="str">
            <v>7325</v>
          </cell>
          <cell r="B209" t="str">
            <v>Будівництво споруд, установ та закладів фізичної культури і спорту</v>
          </cell>
        </row>
        <row r="210">
          <cell r="A210" t="str">
            <v>7330</v>
          </cell>
          <cell r="B210" t="str">
            <v>Будівництво інших об'єктів соціальної та виробничої інфраструктури комунальної власності</v>
          </cell>
        </row>
        <row r="211">
          <cell r="A211" t="str">
            <v>7340</v>
          </cell>
          <cell r="B211" t="str">
            <v>Проектування, реставрація та охорона пам'яток архітектури</v>
          </cell>
        </row>
        <row r="212">
          <cell r="A212" t="str">
            <v>7350</v>
          </cell>
          <cell r="B212" t="str">
            <v>Розроблення схем планування та забудови територій (містобудівної документації)</v>
          </cell>
        </row>
        <row r="213">
          <cell r="A213" t="str">
            <v>7360</v>
          </cell>
          <cell r="B213" t="str">
            <v>Виконання інвестиційних проектів</v>
          </cell>
        </row>
        <row r="214">
          <cell r="A214" t="str">
            <v>7361</v>
          </cell>
          <cell r="B214" t="str">
            <v>Співфінансування інвестиційних проектів, що реалізуються за рахунок коштів державного фонду регіонального розвитку</v>
          </cell>
        </row>
        <row r="215">
          <cell r="A215" t="str">
            <v>7362</v>
          </cell>
          <cell r="B215" t="str">
            <v>Виконання інвестиційних проектів в рамках формування інфраструктури об'єднаних територіальних громад</v>
          </cell>
        </row>
        <row r="216">
          <cell r="A216" t="str">
            <v>7363</v>
          </cell>
          <cell r="B216" t="str">
            <v>Виконання інвестиційних проектів в рамках здійснення заходів щодо соціально-економічного розвитку окремих територій</v>
          </cell>
        </row>
        <row r="217">
          <cell r="A217" t="str">
            <v>7364</v>
          </cell>
          <cell r="B217" t="str">
            <v>Виконання інвестиційних проектів в рамках фінансування заходів соціально-економічної компенсації ризику населення, яке проживає на території зони спостереження</v>
          </cell>
        </row>
        <row r="218">
          <cell r="A218" t="str">
            <v>7365</v>
          </cell>
          <cell r="B218" t="str">
            <v>Виконання інвестиційних проектів в рамках реформування регіональних систем охорони здоров?я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219">
          <cell r="A219" t="str">
            <v>7366</v>
          </cell>
          <cell r="B219" t="str">
            <v>Реалізація проектів в рамках Надзвичайної кредитної програми для відновлення України</v>
          </cell>
        </row>
        <row r="220">
          <cell r="A220" t="str">
            <v>7367</v>
          </cell>
          <cell r="B220" t="str">
            <v>Виконання інвестиційних проектів в рамках реалізації заходів, спрямованих на розвиток системи охорони здоров'я у сільській місцевості</v>
          </cell>
        </row>
        <row r="221">
          <cell r="A221" t="str">
            <v>7368</v>
          </cell>
          <cell r="B221" t="str">
            <v>Виконання інвестиційних проектів за рахунок субвенцій з інших бюджетів</v>
          </cell>
        </row>
        <row r="222">
          <cell r="A222" t="str">
            <v>7370</v>
          </cell>
          <cell r="B222" t="str">
            <v>Реалізація інших заходів щодо соціально-економічного розвитку територій</v>
          </cell>
        </row>
        <row r="223">
          <cell r="A223" t="str">
            <v>7400</v>
          </cell>
          <cell r="B223" t="str">
            <v>Транспорт та транспортна інфраструктура, дорожнє господарство</v>
          </cell>
        </row>
        <row r="224">
          <cell r="A224" t="str">
            <v>7410</v>
          </cell>
          <cell r="B224" t="str">
            <v>Забезпечення надання послуг з перевезення пасажирів автомобільним транспортом</v>
          </cell>
        </row>
        <row r="225">
          <cell r="A225" t="str">
            <v>7411</v>
          </cell>
          <cell r="B225" t="str">
            <v>Утримання та розвиток автотранспорту</v>
          </cell>
        </row>
        <row r="226">
          <cell r="A226" t="str">
            <v>7412</v>
          </cell>
          <cell r="B226" t="str">
            <v>Регулювання цін на послуги місцевого автотранспорту</v>
          </cell>
        </row>
        <row r="227">
          <cell r="A227" t="str">
            <v>7413</v>
          </cell>
          <cell r="B227" t="str">
            <v>Інші заходи у сфері автотранспорту</v>
          </cell>
        </row>
        <row r="228">
          <cell r="A228" t="str">
            <v>7420</v>
          </cell>
          <cell r="B228" t="str">
            <v>Забезпечення надання послуг з перевезення пасажирів електротранспортом</v>
          </cell>
        </row>
        <row r="229">
          <cell r="A229" t="str">
            <v>7421</v>
          </cell>
          <cell r="B229" t="str">
            <v>Утримання та розвиток наземного електротранспорту</v>
          </cell>
        </row>
        <row r="230">
          <cell r="A230" t="str">
            <v>7422</v>
          </cell>
          <cell r="B230" t="str">
            <v>Регулювання цін на послуги місцевого наземного електротранспорту</v>
          </cell>
        </row>
        <row r="231">
          <cell r="A231" t="str">
            <v>7423</v>
          </cell>
          <cell r="B231" t="str">
            <v>Утримання та розвиток метрополітену</v>
          </cell>
        </row>
        <row r="232">
          <cell r="A232" t="str">
            <v>7424</v>
          </cell>
          <cell r="B232" t="str">
            <v>Регулювання цін на послуги метрополітену</v>
          </cell>
        </row>
        <row r="233">
          <cell r="A233" t="str">
            <v>7425</v>
          </cell>
          <cell r="B233" t="str">
            <v>Розвиток мережі метрополітенів за рахунок коштів, які надаються з  державного бюджету</v>
          </cell>
        </row>
        <row r="234">
          <cell r="A234" t="str">
            <v>7426</v>
          </cell>
          <cell r="B234" t="str">
            <v>Інші заходи у сфері електротранспорту</v>
          </cell>
        </row>
        <row r="235">
          <cell r="A235" t="str">
            <v>7430</v>
          </cell>
          <cell r="B235" t="str">
            <v>Утримання та розвиток місцевих аеропортів</v>
          </cell>
        </row>
        <row r="236">
          <cell r="A236" t="str">
            <v>7440</v>
          </cell>
          <cell r="B236" t="str">
            <v>Утримання та розвиток транспортної інфраструктури</v>
          </cell>
        </row>
        <row r="237">
          <cell r="A237" t="str">
            <v>7441</v>
          </cell>
          <cell r="B237" t="str">
            <v>Утримання та розвиток мостів/шляхопроводів</v>
          </cell>
        </row>
        <row r="238">
          <cell r="A238" t="str">
            <v>7442</v>
          </cell>
          <cell r="B238" t="str">
            <v>Утримання та розвиток інших об?єктів транспортної інфраструктури</v>
          </cell>
        </row>
        <row r="239">
          <cell r="A239" t="str">
            <v>7450</v>
          </cell>
          <cell r="B239" t="str">
            <v>Інша діяльність у сфері транспорту</v>
          </cell>
        </row>
        <row r="240">
          <cell r="A240" t="str">
            <v>7460</v>
          </cell>
          <cell r="B240" t="str">
            <v>Утримання та розвиток автомобільних доріг та дорожньої інфраструктури</v>
          </cell>
        </row>
        <row r="241">
          <cell r="A241" t="str">
            <v>7461</v>
          </cell>
          <cell r="B241" t="str">
            <v>Утримання та розвиток автомобільних доріг та дорожньої інфраструктури за рахунок коштів місцевого бюджету</v>
          </cell>
        </row>
        <row r="242">
          <cell r="A242" t="str">
            <v>7462</v>
          </cell>
          <cell r="B242" t="str">
            <v>Утримання та розвиток автомобільних доріг та дорожньої інфраструктури за рахунок субвенції з  державного бюджету</v>
          </cell>
        </row>
        <row r="243">
          <cell r="A243" t="str">
            <v>7463</v>
          </cell>
          <cell r="B243" t="str">
            <v>Утримання та розвиток автомобільних доріг та дорожньої інфраструктури за рахунок трансфертів з інших місцевих бюджетів</v>
          </cell>
        </row>
        <row r="244">
          <cell r="A244" t="str">
            <v>7464</v>
          </cell>
          <cell r="B244" t="str">
            <v>Здійснення заходів в рамках проведення експерименту з розвитку автомобільних доріг загального користування в усіх областях та м. Києві, а також дорожньої інфраструктури у м. Києві</v>
          </cell>
        </row>
        <row r="245">
          <cell r="A245" t="str">
            <v>7470</v>
          </cell>
          <cell r="B245" t="str">
            <v>Інша діяльність у сфері дорожнього господарства</v>
          </cell>
        </row>
        <row r="246">
          <cell r="A246" t="str">
            <v>7500</v>
          </cell>
          <cell r="B246" t="str">
            <v>Зв'язок, телекомунікації та інформатика</v>
          </cell>
        </row>
        <row r="247">
          <cell r="A247" t="str">
            <v>7510</v>
          </cell>
          <cell r="B247" t="str">
            <v>Реалізація програм у сфері зв'язку</v>
          </cell>
        </row>
        <row r="248">
          <cell r="A248" t="str">
            <v>7520</v>
          </cell>
          <cell r="B248" t="str">
            <v>Реалізація Національної програми інформатизації</v>
          </cell>
        </row>
        <row r="249">
          <cell r="A249" t="str">
            <v>7530</v>
          </cell>
          <cell r="B249" t="str">
            <v>Інші заходи у сфері зв'язку, телекомунікації та інформатики</v>
          </cell>
        </row>
        <row r="250">
          <cell r="A250" t="str">
            <v>7600</v>
          </cell>
          <cell r="B250" t="str">
            <v>Інші програми та заходи, пов'язані з економічною діяльністю</v>
          </cell>
        </row>
        <row r="251">
          <cell r="A251" t="str">
            <v>7610</v>
          </cell>
          <cell r="B251" t="str">
            <v>Сприяння розвитку малого та середнього підприємництва</v>
          </cell>
        </row>
        <row r="252">
          <cell r="A252" t="str">
            <v>7620</v>
          </cell>
          <cell r="B252" t="str">
            <v>Розвиток готельного господарства та туризму</v>
          </cell>
        </row>
        <row r="253">
          <cell r="A253" t="str">
            <v>7621</v>
          </cell>
          <cell r="B253" t="str">
            <v>Підтримка діяльності готельного господарства</v>
          </cell>
        </row>
        <row r="254">
          <cell r="A254" t="str">
            <v>7622</v>
          </cell>
          <cell r="B254" t="str">
            <v>Реалізація програм і заходів в галузі туризму та курортів</v>
          </cell>
        </row>
        <row r="255">
          <cell r="A255" t="str">
            <v>7630</v>
          </cell>
          <cell r="B255" t="str">
            <v>Реалізація програм і заходів в галузі зовнішньоекономічної діяльності</v>
          </cell>
        </row>
        <row r="256">
          <cell r="A256" t="str">
            <v>7640</v>
          </cell>
          <cell r="B256" t="str">
            <v>Заходи з енергозбереження</v>
          </cell>
        </row>
        <row r="257">
          <cell r="A257" t="str">
            <v>7650</v>
          </cell>
          <cell r="B257" t="str">
            <v>Проведення експертної  грошової  оцінки  земельної ділянки чи права на неї</v>
          </cell>
        </row>
        <row r="258">
          <cell r="A258" t="str">
            <v>7660</v>
          </cell>
          <cell r="B258" t="str">
    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    </cell>
        </row>
        <row r="259">
          <cell r="A259" t="str">
            <v>7670</v>
          </cell>
          <cell r="B259" t="str">
            <v>Внески до статутного капіталу суб?єктів господарювання</v>
          </cell>
        </row>
        <row r="260">
          <cell r="A260" t="str">
            <v>7680</v>
          </cell>
          <cell r="B260" t="str">
            <v>Членські внески до асоціацій органів місцевого самоврядування</v>
          </cell>
        </row>
        <row r="261">
          <cell r="A261" t="str">
            <v>7690</v>
          </cell>
          <cell r="B261" t="str">
            <v>Інша економічна діяльність</v>
          </cell>
        </row>
        <row r="262">
          <cell r="A262" t="str">
            <v>7691</v>
          </cell>
          <cell r="B262" t="str">
    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v>
          </cell>
        </row>
        <row r="263">
          <cell r="A263" t="str">
            <v>7692</v>
          </cell>
          <cell r="B263" t="str">
            <v>Обслуговування та погашення зобов'язань за коштами, залученими розпорядниками бюджетних коштів під державні гарантії для здійснення капітальних видатків</v>
          </cell>
        </row>
        <row r="264">
          <cell r="A264" t="str">
            <v>7693</v>
          </cell>
          <cell r="B264" t="str">
            <v>Інші заходи, пов'язані з економічною діяльністю</v>
          </cell>
        </row>
        <row r="265">
          <cell r="A265" t="str">
            <v>7700</v>
          </cell>
          <cell r="B265" t="str">
            <v>Реалізація програм допомоги і грантів європейського Союзу, урядів іноземних держав, міжнародних організацій, донорських установ</v>
          </cell>
        </row>
        <row r="266">
          <cell r="A266" t="str">
            <v>8000</v>
          </cell>
          <cell r="B266" t="str">
            <v>Інша діяльність</v>
          </cell>
        </row>
        <row r="267">
          <cell r="A267" t="str">
            <v>8100</v>
          </cell>
          <cell r="B267" t="str">
            <v>Захист населення і територій від надзвичайних ситуацій техногенного та природного характеру</v>
          </cell>
        </row>
        <row r="268">
          <cell r="A268" t="str">
            <v>8110</v>
          </cell>
          <cell r="B268" t="str">
            <v>Заходи із запобігання та ліквідації надзвичайних ситуацій та наслідків стихійного лиха</v>
          </cell>
        </row>
        <row r="269">
          <cell r="A269" t="str">
            <v>8120</v>
          </cell>
          <cell r="B269" t="str">
            <v>Заходи з організації рятування на водах</v>
          </cell>
        </row>
        <row r="270">
          <cell r="A270" t="str">
            <v>8130</v>
          </cell>
          <cell r="B270" t="str">
            <v>Забезпечення діяльності місцевої пожежної охорони</v>
          </cell>
        </row>
        <row r="271">
          <cell r="A271" t="str">
            <v>8200</v>
          </cell>
          <cell r="B271" t="str">
            <v>Громадський порядок та безпека</v>
          </cell>
        </row>
        <row r="272">
          <cell r="A272" t="str">
            <v>8210</v>
          </cell>
          <cell r="B272" t="str">
            <v>Муніципальні формування з охорони громадського порядку</v>
          </cell>
        </row>
        <row r="273">
          <cell r="A273" t="str">
            <v>8220</v>
          </cell>
          <cell r="B273" t="str">
            <v>Заходи та роботи з мобілізаційної підготовки місцевого значення</v>
          </cell>
        </row>
        <row r="274">
          <cell r="A274" t="str">
            <v>8230</v>
          </cell>
          <cell r="B274" t="str">
            <v>Інші заходи громадського порядку та безпеки</v>
          </cell>
        </row>
        <row r="275">
          <cell r="A275" t="str">
            <v>8300</v>
          </cell>
          <cell r="B275" t="str">
            <v>Охорона навколишнього природного середовища</v>
          </cell>
        </row>
        <row r="276">
          <cell r="A276" t="str">
            <v>8310</v>
          </cell>
          <cell r="B276" t="str">
            <v>Запобігання та ліквідація забруднення навколишнього природного середовища</v>
          </cell>
        </row>
        <row r="277">
          <cell r="A277" t="str">
            <v>8311</v>
          </cell>
          <cell r="B277" t="str">
            <v>Охорона та раціональне використання природних ресурсів</v>
          </cell>
        </row>
        <row r="278">
          <cell r="A278" t="str">
            <v>8312</v>
          </cell>
          <cell r="B278" t="str">
            <v>Утилізація відходів</v>
          </cell>
        </row>
        <row r="279">
          <cell r="A279" t="str">
            <v>8313</v>
          </cell>
          <cell r="B279" t="str">
            <v>Ліквідація іншого забруднення навколишнього природного середовища</v>
          </cell>
        </row>
        <row r="280">
          <cell r="A280" t="str">
            <v>8320</v>
          </cell>
          <cell r="B280" t="str">
            <v>Збереження природно-заповідного фонду</v>
          </cell>
        </row>
        <row r="281">
          <cell r="A281" t="str">
            <v>8330</v>
          </cell>
          <cell r="B281" t="str">
            <v>Інша діяльність у сфері екології та охорони природних ресурсів</v>
          </cell>
        </row>
        <row r="282">
          <cell r="A282" t="str">
            <v>8340</v>
          </cell>
          <cell r="B282" t="str">
            <v>Природоохоронні заходи за рахунок цільових фондів</v>
          </cell>
        </row>
        <row r="283">
          <cell r="A283" t="str">
            <v>8400</v>
          </cell>
          <cell r="B283" t="str">
            <v>Засоби масової інформації</v>
          </cell>
        </row>
        <row r="284">
          <cell r="A284" t="str">
            <v>8410</v>
          </cell>
          <cell r="B284" t="str">
            <v>Фінансова підтримка засобів масової інформації</v>
          </cell>
        </row>
        <row r="285">
          <cell r="A285" t="str">
            <v>8420</v>
          </cell>
          <cell r="B285" t="str">
            <v>Інші заходи у сфері засобів масової інформації</v>
          </cell>
        </row>
        <row r="286">
          <cell r="A286" t="str">
            <v>8500</v>
          </cell>
          <cell r="B286" t="str">
            <v>Нерозподілені трансферти з державного бюджету</v>
          </cell>
        </row>
        <row r="287">
          <cell r="A287" t="str">
            <v>8600</v>
          </cell>
          <cell r="B287" t="str">
            <v>Обслуговування місцевого боргу</v>
          </cell>
        </row>
        <row r="288">
          <cell r="A288" t="str">
            <v>8700</v>
          </cell>
          <cell r="B288" t="str">
            <v>Резервний фонд</v>
          </cell>
        </row>
        <row r="289">
          <cell r="A289" t="str">
            <v>8800</v>
          </cell>
          <cell r="B289" t="str">
            <v>Кредитування</v>
          </cell>
        </row>
        <row r="290">
          <cell r="A290" t="str">
            <v>8810</v>
          </cell>
          <cell r="B290" t="str">
            <v>Довгострокові кредити для здобуття вищої освіти та їх повернення</v>
          </cell>
        </row>
        <row r="291">
          <cell r="A291" t="str">
            <v>8811</v>
          </cell>
          <cell r="B291" t="str">
            <v>Надання кредиту</v>
          </cell>
        </row>
        <row r="292">
          <cell r="A292" t="str">
            <v>8812</v>
          </cell>
          <cell r="B292" t="str">
            <v>Повернення кредиту</v>
          </cell>
        </row>
        <row r="293">
          <cell r="A293" t="str">
            <v>8820</v>
          </cell>
          <cell r="B293" t="str">
            <v>Пільгові довгострокові кредити молодим сім?ям та одиноким молодим громадянам на будівництво/придбання житла  та їх повернення</v>
          </cell>
        </row>
        <row r="294">
          <cell r="A294" t="str">
            <v>8821</v>
          </cell>
          <cell r="B294" t="str">
            <v>Надання кредиту</v>
          </cell>
        </row>
        <row r="295">
          <cell r="A295" t="str">
            <v>8822</v>
          </cell>
          <cell r="B295" t="str">
            <v>Повернення кредиту</v>
          </cell>
        </row>
        <row r="296">
          <cell r="A296" t="str">
            <v>8830</v>
          </cell>
          <cell r="B296" t="str">
            <v>Довгострокові кредити індивідуальним забудовникам житла на селі  та їх повернення</v>
          </cell>
        </row>
        <row r="297">
          <cell r="A297" t="str">
            <v>8831</v>
          </cell>
          <cell r="B297" t="str">
            <v>Надання кредиту</v>
          </cell>
        </row>
        <row r="298">
          <cell r="A298" t="str">
            <v>8832</v>
          </cell>
          <cell r="B298" t="str">
            <v>Повернення кредиту</v>
          </cell>
        </row>
        <row r="299">
          <cell r="A299" t="str">
            <v>8840</v>
          </cell>
          <cell r="B299" t="str">
            <v>Довгострокові кредити громадянам на будівництво / реконструкцію / придбання житла та їх повернення</v>
          </cell>
        </row>
        <row r="300">
          <cell r="A300" t="str">
            <v>8841</v>
          </cell>
          <cell r="B300" t="str">
            <v>Надання кредиту</v>
          </cell>
        </row>
        <row r="301">
          <cell r="A301" t="str">
            <v>8842</v>
          </cell>
          <cell r="B301" t="str">
            <v>Повернення кредиту</v>
          </cell>
        </row>
        <row r="302">
          <cell r="A302" t="str">
            <v>8850</v>
          </cell>
          <cell r="B302" t="str">
            <v>Пільгові кредити членам житлово-будівельних кооперативів та їх повернення</v>
          </cell>
        </row>
        <row r="303">
          <cell r="A303" t="str">
            <v>8851</v>
          </cell>
          <cell r="B303" t="str">
            <v>Надання кредиту</v>
          </cell>
        </row>
        <row r="304">
          <cell r="A304" t="str">
            <v>8852</v>
          </cell>
          <cell r="B304" t="str">
            <v>Повернення кредиту</v>
          </cell>
        </row>
        <row r="305">
          <cell r="A305" t="str">
            <v>8860</v>
          </cell>
          <cell r="B305" t="str">
            <v>Бюджетні позички  суб'єктам господарювання  та їх повернення</v>
          </cell>
        </row>
        <row r="306">
          <cell r="A306" t="str">
            <v>8861</v>
          </cell>
          <cell r="B306" t="str">
            <v>Надання позичок</v>
          </cell>
        </row>
        <row r="307">
          <cell r="A307" t="str">
            <v>8862</v>
          </cell>
          <cell r="B307" t="str">
            <v>Повернення позичок</v>
          </cell>
        </row>
        <row r="308">
          <cell r="A308" t="str">
            <v>8870</v>
          </cell>
          <cell r="B308" t="str">
            <v>Кредити (позики), що залучаються органами місцевого самоврядування, від міжнародних фінансових організацій для реалізації інвестиційних програм (проектів) та їх повернення</v>
          </cell>
        </row>
        <row r="309">
          <cell r="A309" t="str">
            <v>8871</v>
          </cell>
          <cell r="B309" t="str">
            <v>Отримання кредитів (позик)</v>
          </cell>
        </row>
        <row r="310">
          <cell r="A310" t="str">
            <v>8872</v>
          </cell>
          <cell r="B310" t="str">
            <v>Повернення кредитів (позик)</v>
          </cell>
        </row>
        <row r="311">
          <cell r="A311" t="str">
            <v>8880</v>
          </cell>
          <cell r="B311" t="str">
            <v>Виконання Автономною Республікою Крим чи територіальною громадою міста, об?єднаною територіальною громадою гарантійних зобов'язань за позичальників, що отримали кредити під місцеві гарантії</v>
          </cell>
        </row>
        <row r="312">
          <cell r="A312" t="str">
            <v>8881</v>
          </cell>
          <cell r="B312" t="str">
            <v>Забезпечення гарантійних зобов'язань за позичальників, що отримали кредити під місцеві гарантії</v>
          </cell>
        </row>
        <row r="313">
          <cell r="A313" t="str">
            <v>8882</v>
          </cell>
          <cell r="B313" t="str">
            <v>Повернення коштів, наданих для виконання гарантійних зобов'язань за позичальників, що отримали кредити під місцеві гарантії</v>
          </cell>
        </row>
        <row r="314">
          <cell r="A314" t="str">
            <v>8900</v>
          </cell>
          <cell r="B314" t="str">
            <v>Залишки коштів та бюджетна заборгованість розпорядників коштів місцевих бюджетів</v>
          </cell>
        </row>
        <row r="315">
          <cell r="A315" t="str">
            <v>8910</v>
          </cell>
          <cell r="B315" t="str">
            <v>Бюджетна заборгованість розпорядників коштів місцевих бюджетів Автономної Республіки Крим та міста Севастополя</v>
          </cell>
        </row>
        <row r="316">
          <cell r="A316" t="str">
            <v>8920</v>
          </cell>
          <cell r="B316" t="str">
            <v>Залишки коштів та бюджетна заборгованість розпорядників коштів місцевих бюджетів Донецької та Луганської областей, на території яких органи влади тимчасово не здійснюють своїх повноважень</v>
          </cell>
        </row>
        <row r="317">
          <cell r="A317" t="str">
            <v>9000</v>
          </cell>
          <cell r="B317" t="str">
            <v>Міжбюджетні трансферти</v>
          </cell>
        </row>
        <row r="318">
          <cell r="A318" t="str">
            <v>9100</v>
          </cell>
          <cell r="B318" t="str">
            <v>Дотації з місцевого бюджету іншим бюджетам</v>
          </cell>
        </row>
        <row r="319">
          <cell r="A319" t="str">
            <v>9110</v>
          </cell>
          <cell r="B319" t="str">
            <v>Реверсна дотація </v>
          </cell>
        </row>
        <row r="320">
          <cell r="A320" t="str">
            <v>9120</v>
          </cell>
          <cell r="B320" t="str">
            <v>Дотація з місцевого бюджету за рахунок стабілізаційної дотації з державного бюджету</v>
          </cell>
        </row>
        <row r="321">
          <cell r="A321" t="str">
            <v>9130</v>
          </cell>
          <cell r="B321" t="str">
            <v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v>
          </cell>
        </row>
        <row r="322">
          <cell r="A322" t="str">
            <v>9140</v>
          </cell>
          <cell r="B322" t="str">
            <v>Дотація з місцевого бюджету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 за рахунок відповідної додаткової дотації з державного б</v>
          </cell>
        </row>
        <row r="323">
          <cell r="A323" t="str">
            <v>9150</v>
          </cell>
          <cell r="B323" t="str">
            <v>Інші дотації з місцевого бюджету</v>
          </cell>
        </row>
        <row r="324">
          <cell r="A324" t="str">
            <v>9200</v>
          </cell>
          <cell r="B324" t="str">
            <v>Субвенції з місцевого бюджету іншим місцевим бюджетам на здійснення програм соціального захисту за рахунок субвенцій з державного бюджету</v>
          </cell>
        </row>
        <row r="325">
          <cell r="A325" t="str">
            <v>9210</v>
          </cell>
          <cell r="B325" t="str">
            <v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v>
          </cell>
        </row>
        <row r="326">
          <cell r="A326" t="str">
            <v>9220</v>
          </cell>
          <cell r="B326" t="str">
            <v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v>
          </cell>
        </row>
        <row r="327">
          <cell r="A327" t="str">
            <v>9230</v>
          </cell>
          <cell r="B327" t="str">
            <v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</v>
          </cell>
        </row>
        <row r="328">
          <cell r="A328" t="str">
            <v>9240</v>
          </cell>
          <cell r="B328" t="str">
            <v>Субвенції з місцевих бюджетів іншим місцевим бюджетам на виплату грошової компенсації за належні для отримання жилі приміщення для окремих категорій населення за рахунок відповідних субвенцій з державного бюджету</v>
          </cell>
        </row>
        <row r="329">
          <cell r="A329" t="str">
            <v>9241</v>
          </cell>
          <cell r="B329" t="str">
            <v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?Про статус ветеранів війни, гарантії їх соціального захисту?, для о</v>
          </cell>
        </row>
        <row r="330">
          <cell r="A330" t="str">
            <v>9242</v>
          </cell>
          <cell r="B330" t="str">
            <v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</v>
          </cell>
        </row>
        <row r="331">
          <cell r="A331" t="str">
            <v>9243</v>
          </cell>
          <cell r="B331" t="str">
            <v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?Про статус ветеранів</v>
          </cell>
        </row>
        <row r="332">
          <cell r="A332" t="str">
            <v>9250</v>
          </cell>
          <cell r="B332" t="str">
            <v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v>
          </cell>
        </row>
        <row r="333">
          <cell r="A333" t="str">
            <v>9260</v>
          </cell>
          <cell r="B333" t="str">
            <v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v>
          </cell>
        </row>
        <row r="334">
          <cell r="A334" t="str">
            <v>9270</v>
          </cell>
          <cell r="B334" t="str">
            <v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</v>
          </cell>
        </row>
        <row r="335">
          <cell r="A335" t="str">
            <v>9300</v>
          </cell>
          <cell r="B335" t="str">
            <v>Субвенції з місцевого бюджету іншим місцевим бюджетам на здійснення програм у галузі освіти за рахунок субвенцій з державного бюджету</v>
          </cell>
        </row>
        <row r="336">
          <cell r="A336" t="str">
            <v>9310</v>
          </cell>
          <cell r="B336" t="str">
            <v>Субвенція з місцевого бюджету на здійснення переданих видатків у сфері освіти за рахунок коштів освітньої субвенції</v>
          </cell>
        </row>
        <row r="337">
          <cell r="A337" t="str">
            <v>9320</v>
          </cell>
          <cell r="B337" t="str">
            <v>Субвенція з місцевого бюджету за рахунок залишку коштів освітньої субвенції, що утворився на початок бюджетного періоду</v>
          </cell>
        </row>
        <row r="338">
          <cell r="A338" t="str">
            <v>9330</v>
          </cell>
          <cell r="B338" t="str">
            <v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v>
          </cell>
        </row>
        <row r="339">
          <cell r="A339" t="str">
            <v>9340</v>
          </cell>
          <cell r="B339" t="str">
            <v>Субвенція з місцевого бюджету на модернізацію та оновлення матеріально-технічної бази професійно-технічних навчальних закладів за рахунок відповідної субвенції з державного бюджету</v>
          </cell>
        </row>
        <row r="340">
          <cell r="A340" t="str">
            <v>9350</v>
          </cell>
          <cell r="B340" t="str">
            <v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v>
          </cell>
        </row>
        <row r="341">
          <cell r="A341" t="str">
            <v>9400</v>
          </cell>
          <cell r="B341" t="str">
            <v>Субвенції з місцевого бюджету іншим місцевим бюджетам на здійснення програм та заходів у галузі охорони здоров?я за рахунок субвенцій з державного бюджету</v>
          </cell>
        </row>
        <row r="342">
          <cell r="A342" t="str">
            <v>9410</v>
          </cell>
          <cell r="B342" t="str">
            <v>Субвенція з місцевого бюджету на здійснення переданих видатків у сфері охорони здоров?я за рахунок коштів медичної субвенції</v>
          </cell>
        </row>
        <row r="343">
          <cell r="A343" t="str">
            <v>9420</v>
          </cell>
          <cell r="B343" t="str">
            <v>Субвенція з місцевого бюджету за рахунок залишку коштів медичної субвенції, що утворився на початок бюджетного періоду</v>
          </cell>
        </row>
        <row r="344">
          <cell r="A344" t="str">
            <v>9430</v>
          </cell>
          <cell r="B344" t="str">
            <v>Субвенція з місцевого бюджету на придбання витратних матеріалів для закладів охорони здоров'я та лікарських засобів для інгаляційної анестезії за рахунок відповідної субвенції з державного бюджету</v>
          </cell>
        </row>
        <row r="345">
          <cell r="A345" t="str">
            <v>9440</v>
          </cell>
          <cell r="B345" t="str">
            <v>Субвенція з місцевого бюджету на придбання медикаментів та виробів медичного призначення для забезпечення швидкої медичної допомоги за рахунок відповідної субвенції з державного бюджету</v>
          </cell>
        </row>
        <row r="346">
          <cell r="A346" t="str">
            <v>9450</v>
          </cell>
          <cell r="B346" t="str">
            <v>Субвенція з місцевого бюджету на придбання ангіографічного обладнання за рахунок відповідної субвенції з державного бюджету</v>
          </cell>
        </row>
        <row r="347">
          <cell r="A347" t="str">
            <v>9460</v>
          </cell>
          <cell r="B347" t="str">
            <v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v>
          </cell>
        </row>
        <row r="348">
          <cell r="A348" t="str">
            <v>9470</v>
          </cell>
          <cell r="B348" t="str">
            <v>Субвенція з місцевого бюджету на реформування регіональних систем охорони здоров?я для здійснення заходів з виконання спільного з Міжнародним банком реконструкції та розвитку проекту ?Поліпшення охорони здоров?я на службі у людей? за рахунок відповідної</v>
          </cell>
        </row>
        <row r="349">
          <cell r="A349" t="str">
            <v>9480</v>
          </cell>
          <cell r="B349" t="str">
            <v>Субвенція з місцевого бюджету на реалізацію заходів, спрямованих на розвиток системи охорони здоров'я у сільській місцевості за рахунок відповідної субвенції з державного бюджету</v>
          </cell>
        </row>
        <row r="350">
          <cell r="A350" t="str">
            <v>9500</v>
          </cell>
          <cell r="B350" t="str">
            <v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v>
          </cell>
        </row>
        <row r="351">
          <cell r="A351" t="str">
            <v>9510</v>
          </cell>
          <cell r="B351" t="str">
            <v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v>
          </cell>
        </row>
        <row r="352">
          <cell r="A352" t="str">
            <v>9520</v>
          </cell>
          <cell r="B352" t="str">
            <v>Субвенція з місцевого бюджету на формування інфраструктури об?єднаних територіальних громад за рахунок відповідної субвенції з державного бюджету</v>
          </cell>
        </row>
        <row r="353">
          <cell r="A353" t="str">
            <v>9530</v>
          </cell>
          <cell r="B353" t="str">
            <v>Субвенція з місцевого бюджету на реалізацію проектів в рамках Надзвичайної кредитної програми для відновлення України за рахунок відповідної субвенції з державного бюджету</v>
          </cell>
        </row>
        <row r="354">
          <cell r="A354" t="str">
            <v>9540</v>
          </cell>
          <cell r="B354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</v>
          </cell>
        </row>
        <row r="355">
          <cell r="A355" t="str">
            <v>9550</v>
          </cell>
          <cell r="B355" t="str">
            <v>Субвенція з місцевого бюджету на будівництво/ реконструкцію палаців спорту за рахунок відповідної субвенції з державного бюджету</v>
          </cell>
        </row>
        <row r="356">
          <cell r="A356" t="str">
            <v>9560</v>
          </cell>
          <cell r="B356" t="str">
            <v>Субвенція з місцевого бюджету на здійснення заходів щодо підтримки територій, що зазнали негативного впливу внаслідок збройного конфлікту на сході України, за рахунок відповідної субвенції з державного бюджету</v>
          </cell>
        </row>
        <row r="357">
          <cell r="A357" t="str">
            <v>9600</v>
          </cell>
          <cell r="B357" t="str">
            <v>Субвенції з місцевого бюджету іншим місцевим бюджетам на здійснення інших програм та заходів за рахунок субвенцій з державного бюджету</v>
          </cell>
        </row>
        <row r="358">
          <cell r="A358" t="str">
            <v>9610</v>
          </cell>
          <cell r="B358" t="str">
            <v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</v>
          </cell>
        </row>
        <row r="359">
          <cell r="A359" t="str">
            <v>9620</v>
          </cell>
          <cell r="B359" t="str">
            <v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v>
          </cell>
        </row>
        <row r="360">
          <cell r="A360" t="str">
            <v>9630</v>
          </cell>
          <cell r="B360" t="str">
            <v>Субвенція з місцевого бюджету на проведення робіт, пов?язаних зі створенням і забезпеченням функціонування центрів надання адміністративних послуг, у тому числі послуг соціального характеру, в форматі ?Прозорий офіс? за рахунок відповідної субвенції з де</v>
          </cell>
        </row>
        <row r="361">
          <cell r="A361" t="str">
            <v>9640</v>
          </cell>
          <cell r="B361" t="str">
            <v>Субвенція з місцевого бюджету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 за рахунок відповідної субвенції з державного бюдж</v>
          </cell>
        </row>
        <row r="362">
          <cell r="A362" t="str">
            <v>9700</v>
          </cell>
          <cell r="B362" t="str">
            <v>Субвенції з місцевого бюджету іншим місцевим бюджетам на здійснення програм та заходів за рахунок коштів місцевих бюджетів</v>
          </cell>
        </row>
        <row r="363">
          <cell r="A363" t="str">
            <v>9710</v>
          </cell>
          <cell r="B363" t="str">
            <v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v>
          </cell>
        </row>
        <row r="364">
          <cell r="A364" t="str">
            <v>9720</v>
          </cell>
          <cell r="B364" t="str">
            <v>Субвенція з місцевого бюджету на виконання інвестиційних проектів</v>
          </cell>
        </row>
        <row r="365">
          <cell r="A365" t="str">
            <v>9730</v>
          </cell>
          <cell r="B365" t="str">
            <v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366">
          <cell r="A366" t="str">
            <v>9740</v>
          </cell>
          <cell r="B366" t="str">
            <v>Субвенція з місцевого бюджету на здійснення природоохоронних заходів</v>
          </cell>
        </row>
        <row r="367">
          <cell r="A367" t="str">
            <v>9750</v>
          </cell>
          <cell r="B367" t="str">
            <v>Субвенція з місцевого бюджету на співфінансування інвестиційних проектів</v>
          </cell>
        </row>
        <row r="368">
          <cell r="A368" t="str">
            <v>9760</v>
          </cell>
          <cell r="B368" t="str">
            <v>Субвенція з місцевого бюджету на реалізацію проектів співробітництва між територіальними громадами</v>
          </cell>
        </row>
        <row r="369">
          <cell r="A369" t="str">
            <v>9770</v>
          </cell>
          <cell r="B369" t="str">
            <v>Інші субвенції з місцевого бюджету</v>
          </cell>
        </row>
        <row r="370">
          <cell r="A370" t="str">
            <v>9800</v>
          </cell>
          <cell r="B370" t="str">
            <v>Субвенція з місцевого бюджету державному бюджету на виконання програм соціально-економічного розвитку регіонів</v>
          </cell>
        </row>
        <row r="371">
          <cell r="A371" t="str">
            <v>-</v>
          </cell>
          <cell r="B371" t="str">
            <v>-</v>
          </cell>
        </row>
      </sheetData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abSelected="1" topLeftCell="A40" workbookViewId="0">
      <selection activeCell="H65" sqref="H65"/>
    </sheetView>
  </sheetViews>
  <sheetFormatPr defaultRowHeight="15" x14ac:dyDescent="0.25"/>
  <cols>
    <col min="1" max="1" width="36.85546875" customWidth="1"/>
  </cols>
  <sheetData>
    <row r="1" spans="1:14" ht="12" customHeight="1" x14ac:dyDescent="0.25">
      <c r="A1" s="1"/>
      <c r="B1" s="1"/>
      <c r="C1" s="1"/>
      <c r="D1" s="1"/>
      <c r="E1" s="1"/>
      <c r="F1" s="1"/>
      <c r="G1" s="1"/>
      <c r="H1" s="1"/>
      <c r="I1" s="91" t="s">
        <v>0</v>
      </c>
      <c r="J1" s="91"/>
      <c r="K1" s="91"/>
      <c r="L1" s="91"/>
      <c r="M1" s="91"/>
      <c r="N1" s="91"/>
    </row>
    <row r="2" spans="1:14" x14ac:dyDescent="0.25">
      <c r="A2" s="1"/>
      <c r="B2" s="1"/>
      <c r="C2" s="1"/>
      <c r="D2" s="1"/>
      <c r="E2" s="1"/>
      <c r="F2" s="1"/>
      <c r="G2" s="1"/>
      <c r="H2" s="2"/>
      <c r="I2" s="91"/>
      <c r="J2" s="91"/>
      <c r="K2" s="91"/>
      <c r="L2" s="91"/>
      <c r="M2" s="91"/>
      <c r="N2" s="91"/>
    </row>
    <row r="3" spans="1:14" x14ac:dyDescent="0.25">
      <c r="A3" s="1"/>
      <c r="B3" s="1"/>
      <c r="C3" s="1"/>
      <c r="D3" s="1"/>
      <c r="E3" s="1"/>
      <c r="F3" s="1"/>
      <c r="G3" s="1"/>
      <c r="H3" s="2"/>
      <c r="I3" s="91"/>
      <c r="J3" s="91"/>
      <c r="K3" s="91"/>
      <c r="L3" s="91"/>
      <c r="M3" s="91"/>
      <c r="N3" s="91"/>
    </row>
    <row r="4" spans="1:14" ht="14.25" customHeight="1" x14ac:dyDescent="0.25">
      <c r="A4" s="92" t="s">
        <v>1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3"/>
    </row>
    <row r="5" spans="1:14" x14ac:dyDescent="0.25">
      <c r="A5" s="93" t="str">
        <f>IF([1]ЗАПОЛНИТЬ!$F$7=1,CONCATENATE([1]шапки!A5),CONCATENATE([1]шапки!A5,[1]шапки!C5))</f>
        <v>про надходження і використання інших надходжень спеціального фонду (форма</v>
      </c>
      <c r="B5" s="93"/>
      <c r="C5" s="93"/>
      <c r="D5" s="93"/>
      <c r="E5" s="93"/>
      <c r="F5" s="93"/>
      <c r="G5" s="93"/>
      <c r="H5" s="93"/>
      <c r="I5" s="4" t="str">
        <f>IF([1]ЗАПОЛНИТЬ!$F$7=1,[1]шапки!C5,[1]шапки!D5)</f>
        <v xml:space="preserve">№ 4-3д, </v>
      </c>
      <c r="J5" s="3" t="str">
        <f>IF([1]ЗАПОЛНИТЬ!$F$7=1,[1]шапки!D5,"")</f>
        <v>№ 4-3м)</v>
      </c>
      <c r="K5" s="3"/>
      <c r="L5" s="5"/>
      <c r="M5" s="5"/>
      <c r="N5" s="3"/>
    </row>
    <row r="6" spans="1:14" x14ac:dyDescent="0.25">
      <c r="A6" s="92" t="str">
        <f>CONCATENATE("за ",[1]ЗАПОЛНИТЬ!$B$17," ",[1]ЗАПОЛНИТЬ!$C$17)</f>
        <v>за ІІІ квартал 2018 р.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1"/>
    </row>
    <row r="7" spans="1:14" ht="2.2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8.2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94" t="s">
        <v>2</v>
      </c>
      <c r="N8" s="94"/>
    </row>
    <row r="9" spans="1:14" ht="12.75" customHeight="1" x14ac:dyDescent="0.25">
      <c r="A9" s="7" t="s">
        <v>3</v>
      </c>
      <c r="B9" s="95" t="str">
        <f>[1]ЗАПОЛНИТЬ!B3</f>
        <v>Відділ освіти лисянської районної державної адміністрації</v>
      </c>
      <c r="C9" s="95"/>
      <c r="D9" s="95"/>
      <c r="E9" s="95"/>
      <c r="F9" s="95"/>
      <c r="G9" s="95"/>
      <c r="H9" s="95"/>
      <c r="I9" s="95"/>
      <c r="J9" s="95"/>
      <c r="K9" s="8" t="str">
        <f>[1]ЗАПОЛНИТЬ!A13</f>
        <v>за ЄДРПОУ</v>
      </c>
      <c r="L9" s="6"/>
      <c r="M9" s="87" t="str">
        <f>[1]ЗАПОЛНИТЬ!B13</f>
        <v>02147167</v>
      </c>
      <c r="N9" s="87"/>
    </row>
    <row r="10" spans="1:14" ht="13.5" customHeight="1" x14ac:dyDescent="0.25">
      <c r="A10" s="9" t="s">
        <v>4</v>
      </c>
      <c r="B10" s="86" t="str">
        <f>[1]ЗАПОЛНИТЬ!B5</f>
        <v xml:space="preserve">пл.Миру 27 смт.Лмсянка Лисянського р-ну Черкаської обл </v>
      </c>
      <c r="C10" s="86"/>
      <c r="D10" s="86"/>
      <c r="E10" s="86"/>
      <c r="F10" s="86"/>
      <c r="G10" s="86"/>
      <c r="H10" s="86"/>
      <c r="I10" s="86"/>
      <c r="J10" s="86"/>
      <c r="K10" s="8" t="str">
        <f>[1]ЗАПОЛНИТЬ!A14</f>
        <v>за КОАТУУ</v>
      </c>
      <c r="L10" s="6"/>
      <c r="M10" s="87">
        <f>[1]ЗАПОЛНИТЬ!B14</f>
        <v>7122855100</v>
      </c>
      <c r="N10" s="87"/>
    </row>
    <row r="11" spans="1:14" ht="14.25" customHeight="1" x14ac:dyDescent="0.25">
      <c r="A11" s="9" t="str">
        <f>[1]Ф.4.2.КФК15!A11</f>
        <v>Організаційно-правова форма господарювання</v>
      </c>
      <c r="B11" s="86" t="str">
        <f>[1]ЗАПОЛНИТЬ!D15</f>
        <v>Орган державної влади</v>
      </c>
      <c r="C11" s="86"/>
      <c r="D11" s="86"/>
      <c r="E11" s="86"/>
      <c r="F11" s="86"/>
      <c r="G11" s="86"/>
      <c r="H11" s="86"/>
      <c r="I11" s="86"/>
      <c r="J11" s="86"/>
      <c r="K11" s="8" t="str">
        <f>[1]ЗАПОЛНИТЬ!A15</f>
        <v>за КОПФГ</v>
      </c>
      <c r="L11" s="6"/>
      <c r="M11" s="88">
        <f>[1]ЗАПОЛНИТЬ!B15</f>
        <v>410</v>
      </c>
      <c r="N11" s="88"/>
    </row>
    <row r="12" spans="1:14" x14ac:dyDescent="0.25">
      <c r="A12" s="89" t="s">
        <v>5</v>
      </c>
      <c r="B12" s="89"/>
      <c r="C12" s="10"/>
      <c r="D12" s="11" t="str">
        <f>[1]ЗАПОЛНИТЬ!H9</f>
        <v>0</v>
      </c>
      <c r="E12" s="90" t="e">
        <f>IF(D12&gt;0,VLOOKUP(D12,'[1]ДовидникКВК(ГОС)'!A$1:B$65536,2,FALSE),"")</f>
        <v>#N/A</v>
      </c>
      <c r="F12" s="90"/>
      <c r="G12" s="90"/>
      <c r="H12" s="90"/>
      <c r="I12" s="90"/>
      <c r="J12" s="90"/>
      <c r="K12" s="12"/>
      <c r="L12" s="13"/>
      <c r="M12" s="13"/>
      <c r="N12" s="14"/>
    </row>
    <row r="13" spans="1:14" ht="18.75" customHeight="1" x14ac:dyDescent="0.25">
      <c r="A13" s="83" t="s">
        <v>6</v>
      </c>
      <c r="B13" s="83"/>
      <c r="C13" s="10"/>
      <c r="D13" s="15"/>
      <c r="E13" s="84" t="str">
        <f>IF(D13&gt;0,VLOOKUP(D13,[1]ДовидникКПК!B$1:C$65536,2,FALSE),"")</f>
        <v/>
      </c>
      <c r="F13" s="84"/>
      <c r="G13" s="84"/>
      <c r="H13" s="84"/>
      <c r="I13" s="84"/>
      <c r="J13" s="84"/>
      <c r="K13" s="84"/>
      <c r="L13" s="84"/>
      <c r="M13" s="84"/>
      <c r="N13" s="14"/>
    </row>
    <row r="14" spans="1:14" ht="18.75" customHeight="1" x14ac:dyDescent="0.25">
      <c r="A14" s="83" t="s">
        <v>7</v>
      </c>
      <c r="B14" s="83"/>
      <c r="C14" s="10"/>
      <c r="D14" s="16" t="str">
        <f>[1]ЗАПОЛНИТЬ!H10</f>
        <v>60</v>
      </c>
      <c r="E14" s="85" t="str">
        <f>[1]ЗАПОЛНИТЬ!I10</f>
        <v>Орган з питань освіти та науки України</v>
      </c>
      <c r="F14" s="85"/>
      <c r="G14" s="85"/>
      <c r="H14" s="85"/>
      <c r="I14" s="85"/>
      <c r="J14" s="85"/>
      <c r="K14" s="85"/>
      <c r="L14" s="85"/>
      <c r="M14" s="85"/>
      <c r="N14" s="14"/>
    </row>
    <row r="15" spans="1:14" ht="21" customHeight="1" x14ac:dyDescent="0.25">
      <c r="A15" s="83" t="s">
        <v>8</v>
      </c>
      <c r="B15" s="83"/>
      <c r="C15" s="10"/>
      <c r="D15" s="17" t="s">
        <v>9</v>
      </c>
      <c r="E15" s="85" t="str">
        <f>VLOOKUP(RIGHT(D15,4),[1]КПКВМБ!A$1:B$65536,2,FALSE)</f>
        <v>Надання загальної середньої освіти загальноосвітніми навчальними закладами (в т. ч. школою-дитячим садком, інтернатом при школі), спеціалізованими школами, ліцеями, гімназіями, колегіумами</v>
      </c>
      <c r="F15" s="85"/>
      <c r="G15" s="85"/>
      <c r="H15" s="85"/>
      <c r="I15" s="85"/>
      <c r="J15" s="85"/>
      <c r="K15" s="85"/>
      <c r="L15" s="85"/>
      <c r="M15" s="85"/>
      <c r="N15" s="14"/>
    </row>
    <row r="16" spans="1:14" ht="14.25" customHeight="1" x14ac:dyDescent="0.25">
      <c r="A16" s="18" t="s">
        <v>10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2" customHeight="1" thickBot="1" x14ac:dyDescent="0.3">
      <c r="A17" s="18" t="s">
        <v>11</v>
      </c>
      <c r="B17" s="6" t="s">
        <v>105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6.5" thickTop="1" thickBot="1" x14ac:dyDescent="0.3">
      <c r="A18" s="82" t="s">
        <v>12</v>
      </c>
      <c r="B18" s="80" t="s">
        <v>13</v>
      </c>
      <c r="C18" s="80" t="s">
        <v>14</v>
      </c>
      <c r="D18" s="80" t="s">
        <v>15</v>
      </c>
      <c r="E18" s="80" t="s">
        <v>16</v>
      </c>
      <c r="F18" s="80" t="s">
        <v>17</v>
      </c>
      <c r="G18" s="80"/>
      <c r="H18" s="80" t="s">
        <v>18</v>
      </c>
      <c r="I18" s="80" t="s">
        <v>19</v>
      </c>
      <c r="J18" s="80" t="s">
        <v>20</v>
      </c>
      <c r="K18" s="80"/>
      <c r="L18" s="80" t="s">
        <v>21</v>
      </c>
      <c r="M18" s="80" t="s">
        <v>22</v>
      </c>
      <c r="N18" s="80"/>
    </row>
    <row r="19" spans="1:14" ht="16.5" thickTop="1" thickBot="1" x14ac:dyDescent="0.3">
      <c r="A19" s="82"/>
      <c r="B19" s="80"/>
      <c r="C19" s="80"/>
      <c r="D19" s="80"/>
      <c r="E19" s="80"/>
      <c r="F19" s="80" t="s">
        <v>23</v>
      </c>
      <c r="G19" s="81" t="s">
        <v>24</v>
      </c>
      <c r="H19" s="80"/>
      <c r="I19" s="80"/>
      <c r="J19" s="80" t="s">
        <v>23</v>
      </c>
      <c r="K19" s="81" t="s">
        <v>25</v>
      </c>
      <c r="L19" s="80"/>
      <c r="M19" s="80" t="s">
        <v>23</v>
      </c>
      <c r="N19" s="77" t="s">
        <v>24</v>
      </c>
    </row>
    <row r="20" spans="1:14" ht="16.5" thickTop="1" thickBot="1" x14ac:dyDescent="0.3">
      <c r="A20" s="82"/>
      <c r="B20" s="80"/>
      <c r="C20" s="80"/>
      <c r="D20" s="80"/>
      <c r="E20" s="80"/>
      <c r="F20" s="80"/>
      <c r="G20" s="81"/>
      <c r="H20" s="80"/>
      <c r="I20" s="80"/>
      <c r="J20" s="80"/>
      <c r="K20" s="81"/>
      <c r="L20" s="80"/>
      <c r="M20" s="80"/>
      <c r="N20" s="77"/>
    </row>
    <row r="21" spans="1:14" ht="13.5" customHeight="1" thickTop="1" thickBot="1" x14ac:dyDescent="0.3">
      <c r="A21" s="19">
        <v>1</v>
      </c>
      <c r="B21" s="19">
        <v>2</v>
      </c>
      <c r="C21" s="19">
        <v>3</v>
      </c>
      <c r="D21" s="19">
        <v>4</v>
      </c>
      <c r="E21" s="19">
        <v>5</v>
      </c>
      <c r="F21" s="19">
        <v>6</v>
      </c>
      <c r="G21" s="19">
        <v>7</v>
      </c>
      <c r="H21" s="19">
        <v>8</v>
      </c>
      <c r="I21" s="19">
        <v>9</v>
      </c>
      <c r="J21" s="19">
        <v>10</v>
      </c>
      <c r="K21" s="19">
        <v>11</v>
      </c>
      <c r="L21" s="19">
        <v>12</v>
      </c>
      <c r="M21" s="19">
        <v>13</v>
      </c>
      <c r="N21" s="19">
        <v>14</v>
      </c>
    </row>
    <row r="22" spans="1:14" ht="15" customHeight="1" thickTop="1" thickBot="1" x14ac:dyDescent="0.3">
      <c r="A22" s="20" t="s">
        <v>26</v>
      </c>
      <c r="B22" s="20" t="s">
        <v>27</v>
      </c>
      <c r="C22" s="21" t="s">
        <v>28</v>
      </c>
      <c r="D22" s="22">
        <f>D24+D59+D79+D84</f>
        <v>6100</v>
      </c>
      <c r="E22" s="22">
        <f>E26+E29+E32+E33+E37+E45+E46+E86+E54</f>
        <v>0</v>
      </c>
      <c r="F22" s="22">
        <f t="shared" ref="F22:L22" si="0">F24+F59+F79+F84</f>
        <v>0</v>
      </c>
      <c r="G22" s="22">
        <f t="shared" si="0"/>
        <v>0</v>
      </c>
      <c r="H22" s="22">
        <f t="shared" si="0"/>
        <v>0</v>
      </c>
      <c r="I22" s="22">
        <f t="shared" si="0"/>
        <v>0</v>
      </c>
      <c r="J22" s="22">
        <f t="shared" si="0"/>
        <v>0</v>
      </c>
      <c r="K22" s="22">
        <f t="shared" si="0"/>
        <v>0</v>
      </c>
      <c r="L22" s="22">
        <f t="shared" si="0"/>
        <v>0</v>
      </c>
      <c r="M22" s="22">
        <f>F22-H22+I22-J22</f>
        <v>0</v>
      </c>
      <c r="N22" s="22">
        <f>N24+N59+N79+N84</f>
        <v>0</v>
      </c>
    </row>
    <row r="23" spans="1:14" ht="12.75" customHeight="1" thickTop="1" thickBot="1" x14ac:dyDescent="0.3">
      <c r="A23" s="23" t="s">
        <v>29</v>
      </c>
      <c r="B23" s="20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ht="14.25" customHeight="1" thickTop="1" thickBot="1" x14ac:dyDescent="0.3">
      <c r="A24" s="23" t="s">
        <v>30</v>
      </c>
      <c r="B24" s="20">
        <v>2000</v>
      </c>
      <c r="C24" s="21" t="s">
        <v>31</v>
      </c>
      <c r="D24" s="22">
        <f t="shared" ref="D24:J24" si="1">D25+D30+D47+D50+D54+D58</f>
        <v>0</v>
      </c>
      <c r="E24" s="22">
        <v>0</v>
      </c>
      <c r="F24" s="22">
        <f>F25+F30+F47+F50+F54+F58</f>
        <v>0</v>
      </c>
      <c r="G24" s="22">
        <f>G25+G30+G47+G50+G54+G58</f>
        <v>0</v>
      </c>
      <c r="H24" s="22">
        <f t="shared" si="1"/>
        <v>0</v>
      </c>
      <c r="I24" s="22">
        <f t="shared" si="1"/>
        <v>0</v>
      </c>
      <c r="J24" s="22">
        <f t="shared" si="1"/>
        <v>0</v>
      </c>
      <c r="K24" s="22">
        <f>K25+K30+K47+K50+K54+K58</f>
        <v>0</v>
      </c>
      <c r="L24" s="22">
        <f>L25+L30+L47+L50+L54+L58</f>
        <v>0</v>
      </c>
      <c r="M24" s="22">
        <f>F24-H24+I24-J24</f>
        <v>0</v>
      </c>
      <c r="N24" s="22">
        <f>N25+N30+N47+N50+N54+N58</f>
        <v>0</v>
      </c>
    </row>
    <row r="25" spans="1:14" ht="15" customHeight="1" thickTop="1" thickBot="1" x14ac:dyDescent="0.3">
      <c r="A25" s="24" t="s">
        <v>32</v>
      </c>
      <c r="B25" s="20">
        <v>2100</v>
      </c>
      <c r="C25" s="21" t="s">
        <v>33</v>
      </c>
      <c r="D25" s="22">
        <f>D26+D29</f>
        <v>0</v>
      </c>
      <c r="E25" s="22">
        <v>0</v>
      </c>
      <c r="F25" s="22">
        <f t="shared" ref="F25:L25" si="2">F26+F29</f>
        <v>0</v>
      </c>
      <c r="G25" s="22">
        <f t="shared" si="2"/>
        <v>0</v>
      </c>
      <c r="H25" s="22">
        <f t="shared" si="2"/>
        <v>0</v>
      </c>
      <c r="I25" s="22">
        <f t="shared" si="2"/>
        <v>0</v>
      </c>
      <c r="J25" s="22">
        <f t="shared" si="2"/>
        <v>0</v>
      </c>
      <c r="K25" s="22">
        <f t="shared" si="2"/>
        <v>0</v>
      </c>
      <c r="L25" s="22">
        <f t="shared" si="2"/>
        <v>0</v>
      </c>
      <c r="M25" s="22">
        <f t="shared" ref="M25:M85" si="3">F25-H25+I25-J25</f>
        <v>0</v>
      </c>
      <c r="N25" s="22">
        <f>N26+N29</f>
        <v>0</v>
      </c>
    </row>
    <row r="26" spans="1:14" ht="13.5" customHeight="1" thickTop="1" thickBot="1" x14ac:dyDescent="0.3">
      <c r="A26" s="25" t="s">
        <v>34</v>
      </c>
      <c r="B26" s="26">
        <v>2110</v>
      </c>
      <c r="C26" s="27" t="s">
        <v>35</v>
      </c>
      <c r="D26" s="28">
        <f t="shared" ref="D26:L26" si="4">SUM(D27:D28)</f>
        <v>0</v>
      </c>
      <c r="E26" s="29">
        <v>0</v>
      </c>
      <c r="F26" s="28">
        <f>SUM(F27:F28)</f>
        <v>0</v>
      </c>
      <c r="G26" s="28">
        <f>SUM(G27:G28)</f>
        <v>0</v>
      </c>
      <c r="H26" s="28">
        <f t="shared" si="4"/>
        <v>0</v>
      </c>
      <c r="I26" s="28">
        <f t="shared" si="4"/>
        <v>0</v>
      </c>
      <c r="J26" s="28">
        <f t="shared" si="4"/>
        <v>0</v>
      </c>
      <c r="K26" s="28">
        <f>SUM(K27:K28)</f>
        <v>0</v>
      </c>
      <c r="L26" s="28">
        <f t="shared" si="4"/>
        <v>0</v>
      </c>
      <c r="M26" s="22">
        <f t="shared" si="3"/>
        <v>0</v>
      </c>
      <c r="N26" s="28">
        <f>SUM(N27:N28)</f>
        <v>0</v>
      </c>
    </row>
    <row r="27" spans="1:14" ht="12.75" customHeight="1" thickTop="1" thickBot="1" x14ac:dyDescent="0.3">
      <c r="A27" s="30" t="s">
        <v>36</v>
      </c>
      <c r="B27" s="23">
        <v>2111</v>
      </c>
      <c r="C27" s="31" t="s">
        <v>37</v>
      </c>
      <c r="D27" s="32">
        <v>0</v>
      </c>
      <c r="E27" s="33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22">
        <f t="shared" si="3"/>
        <v>0</v>
      </c>
      <c r="N27" s="32">
        <v>0</v>
      </c>
    </row>
    <row r="28" spans="1:14" ht="12.75" customHeight="1" thickTop="1" thickBot="1" x14ac:dyDescent="0.3">
      <c r="A28" s="30" t="s">
        <v>38</v>
      </c>
      <c r="B28" s="23">
        <v>2112</v>
      </c>
      <c r="C28" s="31" t="s">
        <v>39</v>
      </c>
      <c r="D28" s="32">
        <v>0</v>
      </c>
      <c r="E28" s="33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22">
        <f t="shared" si="3"/>
        <v>0</v>
      </c>
      <c r="N28" s="32">
        <v>0</v>
      </c>
    </row>
    <row r="29" spans="1:14" ht="12" customHeight="1" thickTop="1" thickBot="1" x14ac:dyDescent="0.3">
      <c r="A29" s="34" t="s">
        <v>40</v>
      </c>
      <c r="B29" s="26">
        <v>2120</v>
      </c>
      <c r="C29" s="27" t="s">
        <v>41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2">
        <f t="shared" si="3"/>
        <v>0</v>
      </c>
      <c r="N29" s="29">
        <v>0</v>
      </c>
    </row>
    <row r="30" spans="1:14" ht="13.5" customHeight="1" thickTop="1" thickBot="1" x14ac:dyDescent="0.3">
      <c r="A30" s="35" t="s">
        <v>42</v>
      </c>
      <c r="B30" s="20">
        <v>2200</v>
      </c>
      <c r="C30" s="21" t="s">
        <v>43</v>
      </c>
      <c r="D30" s="36">
        <f>SUM(D31:D37)+D44</f>
        <v>0</v>
      </c>
      <c r="E30" s="36">
        <v>0</v>
      </c>
      <c r="F30" s="36">
        <f t="shared" ref="F30:L30" si="5">SUM(F31:F37)+F44</f>
        <v>0</v>
      </c>
      <c r="G30" s="36">
        <f t="shared" si="5"/>
        <v>0</v>
      </c>
      <c r="H30" s="36">
        <f t="shared" si="5"/>
        <v>0</v>
      </c>
      <c r="I30" s="36">
        <f t="shared" si="5"/>
        <v>0</v>
      </c>
      <c r="J30" s="36">
        <f t="shared" si="5"/>
        <v>0</v>
      </c>
      <c r="K30" s="36">
        <f t="shared" si="5"/>
        <v>0</v>
      </c>
      <c r="L30" s="36">
        <f t="shared" si="5"/>
        <v>0</v>
      </c>
      <c r="M30" s="22">
        <f t="shared" si="3"/>
        <v>0</v>
      </c>
      <c r="N30" s="36">
        <f>SUM(N31:N37)+N44</f>
        <v>0</v>
      </c>
    </row>
    <row r="31" spans="1:14" ht="12.75" customHeight="1" thickTop="1" thickBot="1" x14ac:dyDescent="0.3">
      <c r="A31" s="25" t="s">
        <v>44</v>
      </c>
      <c r="B31" s="26">
        <v>2210</v>
      </c>
      <c r="C31" s="27" t="s">
        <v>45</v>
      </c>
      <c r="D31" s="29">
        <v>0</v>
      </c>
      <c r="E31" s="28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2">
        <f t="shared" si="3"/>
        <v>0</v>
      </c>
      <c r="N31" s="29">
        <v>0</v>
      </c>
    </row>
    <row r="32" spans="1:14" ht="14.25" customHeight="1" thickTop="1" thickBot="1" x14ac:dyDescent="0.3">
      <c r="A32" s="25" t="s">
        <v>46</v>
      </c>
      <c r="B32" s="26">
        <v>2220</v>
      </c>
      <c r="C32" s="26">
        <v>100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2">
        <f t="shared" si="3"/>
        <v>0</v>
      </c>
      <c r="N32" s="29">
        <v>0</v>
      </c>
    </row>
    <row r="33" spans="1:14" ht="13.5" customHeight="1" thickTop="1" thickBot="1" x14ac:dyDescent="0.3">
      <c r="A33" s="25" t="s">
        <v>47</v>
      </c>
      <c r="B33" s="26">
        <v>2230</v>
      </c>
      <c r="C33" s="26">
        <v>110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2">
        <f t="shared" si="3"/>
        <v>0</v>
      </c>
      <c r="N33" s="29">
        <v>0</v>
      </c>
    </row>
    <row r="34" spans="1:14" ht="12.75" customHeight="1" thickTop="1" thickBot="1" x14ac:dyDescent="0.3">
      <c r="A34" s="25" t="s">
        <v>48</v>
      </c>
      <c r="B34" s="26">
        <v>2240</v>
      </c>
      <c r="C34" s="26">
        <v>120</v>
      </c>
      <c r="D34" s="29">
        <v>0</v>
      </c>
      <c r="E34" s="28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2">
        <f t="shared" si="3"/>
        <v>0</v>
      </c>
      <c r="N34" s="29">
        <v>0</v>
      </c>
    </row>
    <row r="35" spans="1:14" ht="13.5" customHeight="1" thickTop="1" thickBot="1" x14ac:dyDescent="0.3">
      <c r="A35" s="25" t="s">
        <v>49</v>
      </c>
      <c r="B35" s="26">
        <v>2250</v>
      </c>
      <c r="C35" s="26">
        <v>130</v>
      </c>
      <c r="D35" s="29">
        <v>0</v>
      </c>
      <c r="E35" s="28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2">
        <f t="shared" si="3"/>
        <v>0</v>
      </c>
      <c r="N35" s="29">
        <v>0</v>
      </c>
    </row>
    <row r="36" spans="1:14" ht="15" customHeight="1" thickTop="1" thickBot="1" x14ac:dyDescent="0.3">
      <c r="A36" s="34" t="s">
        <v>50</v>
      </c>
      <c r="B36" s="26">
        <v>2260</v>
      </c>
      <c r="C36" s="26">
        <v>140</v>
      </c>
      <c r="D36" s="29">
        <v>0</v>
      </c>
      <c r="E36" s="28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2">
        <f t="shared" si="3"/>
        <v>0</v>
      </c>
      <c r="N36" s="29">
        <v>0</v>
      </c>
    </row>
    <row r="37" spans="1:14" ht="13.5" customHeight="1" thickTop="1" thickBot="1" x14ac:dyDescent="0.3">
      <c r="A37" s="34" t="s">
        <v>51</v>
      </c>
      <c r="B37" s="26">
        <v>2270</v>
      </c>
      <c r="C37" s="26">
        <v>150</v>
      </c>
      <c r="D37" s="28">
        <f>SUM(D38:D43)</f>
        <v>0</v>
      </c>
      <c r="E37" s="29">
        <v>0</v>
      </c>
      <c r="F37" s="28">
        <f t="shared" ref="F37:L37" si="6">SUM(F38:F43)</f>
        <v>0</v>
      </c>
      <c r="G37" s="28">
        <f t="shared" si="6"/>
        <v>0</v>
      </c>
      <c r="H37" s="28">
        <f t="shared" si="6"/>
        <v>0</v>
      </c>
      <c r="I37" s="28">
        <f t="shared" si="6"/>
        <v>0</v>
      </c>
      <c r="J37" s="28">
        <f t="shared" si="6"/>
        <v>0</v>
      </c>
      <c r="K37" s="28">
        <f t="shared" si="6"/>
        <v>0</v>
      </c>
      <c r="L37" s="28">
        <f t="shared" si="6"/>
        <v>0</v>
      </c>
      <c r="M37" s="22">
        <f t="shared" si="3"/>
        <v>0</v>
      </c>
      <c r="N37" s="28">
        <f>SUM(N38:N43)</f>
        <v>0</v>
      </c>
    </row>
    <row r="38" spans="1:14" ht="14.25" customHeight="1" thickTop="1" thickBot="1" x14ac:dyDescent="0.3">
      <c r="A38" s="30" t="s">
        <v>52</v>
      </c>
      <c r="B38" s="23">
        <v>2271</v>
      </c>
      <c r="C38" s="23">
        <v>160</v>
      </c>
      <c r="D38" s="32">
        <v>0</v>
      </c>
      <c r="E38" s="33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22">
        <f t="shared" si="3"/>
        <v>0</v>
      </c>
      <c r="N38" s="32">
        <v>0</v>
      </c>
    </row>
    <row r="39" spans="1:14" ht="14.25" customHeight="1" thickTop="1" thickBot="1" x14ac:dyDescent="0.3">
      <c r="A39" s="30" t="s">
        <v>53</v>
      </c>
      <c r="B39" s="23">
        <v>2272</v>
      </c>
      <c r="C39" s="23">
        <v>170</v>
      </c>
      <c r="D39" s="32">
        <v>0</v>
      </c>
      <c r="E39" s="33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22">
        <f t="shared" si="3"/>
        <v>0</v>
      </c>
      <c r="N39" s="32">
        <v>0</v>
      </c>
    </row>
    <row r="40" spans="1:14" ht="15.75" customHeight="1" thickTop="1" thickBot="1" x14ac:dyDescent="0.3">
      <c r="A40" s="30" t="s">
        <v>54</v>
      </c>
      <c r="B40" s="23">
        <v>2273</v>
      </c>
      <c r="C40" s="23">
        <v>180</v>
      </c>
      <c r="D40" s="32">
        <v>0</v>
      </c>
      <c r="E40" s="33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22">
        <f t="shared" si="3"/>
        <v>0</v>
      </c>
      <c r="N40" s="32">
        <v>0</v>
      </c>
    </row>
    <row r="41" spans="1:14" ht="14.25" customHeight="1" thickTop="1" thickBot="1" x14ac:dyDescent="0.3">
      <c r="A41" s="30" t="s">
        <v>55</v>
      </c>
      <c r="B41" s="23">
        <v>2274</v>
      </c>
      <c r="C41" s="23">
        <v>190</v>
      </c>
      <c r="D41" s="32">
        <v>0</v>
      </c>
      <c r="E41" s="33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22">
        <f t="shared" si="3"/>
        <v>0</v>
      </c>
      <c r="N41" s="32">
        <v>0</v>
      </c>
    </row>
    <row r="42" spans="1:14" ht="14.25" customHeight="1" thickTop="1" thickBot="1" x14ac:dyDescent="0.3">
      <c r="A42" s="30" t="s">
        <v>56</v>
      </c>
      <c r="B42" s="23">
        <v>2275</v>
      </c>
      <c r="C42" s="23">
        <v>200</v>
      </c>
      <c r="D42" s="32">
        <v>0</v>
      </c>
      <c r="E42" s="33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22">
        <f t="shared" si="3"/>
        <v>0</v>
      </c>
      <c r="N42" s="32">
        <v>0</v>
      </c>
    </row>
    <row r="43" spans="1:14" ht="15.75" customHeight="1" thickTop="1" thickBot="1" x14ac:dyDescent="0.3">
      <c r="A43" s="30" t="s">
        <v>57</v>
      </c>
      <c r="B43" s="23">
        <v>2276</v>
      </c>
      <c r="C43" s="23">
        <v>210</v>
      </c>
      <c r="D43" s="32">
        <v>0</v>
      </c>
      <c r="E43" s="33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22">
        <f t="shared" si="3"/>
        <v>0</v>
      </c>
      <c r="N43" s="32">
        <v>0</v>
      </c>
    </row>
    <row r="44" spans="1:14" ht="24" customHeight="1" thickTop="1" thickBot="1" x14ac:dyDescent="0.3">
      <c r="A44" s="34" t="s">
        <v>58</v>
      </c>
      <c r="B44" s="26">
        <v>2280</v>
      </c>
      <c r="C44" s="26">
        <v>220</v>
      </c>
      <c r="D44" s="28">
        <f>SUM(D45:D46)</f>
        <v>0</v>
      </c>
      <c r="E44" s="28">
        <v>0</v>
      </c>
      <c r="F44" s="28">
        <f t="shared" ref="F44:L44" si="7">SUM(F45:F46)</f>
        <v>0</v>
      </c>
      <c r="G44" s="28">
        <f t="shared" si="7"/>
        <v>0</v>
      </c>
      <c r="H44" s="28">
        <f t="shared" si="7"/>
        <v>0</v>
      </c>
      <c r="I44" s="28">
        <f t="shared" si="7"/>
        <v>0</v>
      </c>
      <c r="J44" s="28">
        <f t="shared" si="7"/>
        <v>0</v>
      </c>
      <c r="K44" s="28">
        <f t="shared" si="7"/>
        <v>0</v>
      </c>
      <c r="L44" s="28">
        <f t="shared" si="7"/>
        <v>0</v>
      </c>
      <c r="M44" s="22">
        <f t="shared" si="3"/>
        <v>0</v>
      </c>
      <c r="N44" s="28">
        <f>SUM(N45:N46)</f>
        <v>0</v>
      </c>
    </row>
    <row r="45" spans="1:14" ht="23.25" customHeight="1" thickTop="1" thickBot="1" x14ac:dyDescent="0.3">
      <c r="A45" s="37" t="s">
        <v>59</v>
      </c>
      <c r="B45" s="23">
        <v>2281</v>
      </c>
      <c r="C45" s="23">
        <v>230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22">
        <f t="shared" si="3"/>
        <v>0</v>
      </c>
      <c r="N45" s="32">
        <v>0</v>
      </c>
    </row>
    <row r="46" spans="1:14" ht="25.5" customHeight="1" thickTop="1" thickBot="1" x14ac:dyDescent="0.3">
      <c r="A46" s="30" t="s">
        <v>60</v>
      </c>
      <c r="B46" s="23">
        <v>2282</v>
      </c>
      <c r="C46" s="23">
        <v>240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22">
        <f t="shared" si="3"/>
        <v>0</v>
      </c>
      <c r="N46" s="32">
        <v>0</v>
      </c>
    </row>
    <row r="47" spans="1:14" ht="18.75" customHeight="1" thickTop="1" thickBot="1" x14ac:dyDescent="0.3">
      <c r="A47" s="24" t="s">
        <v>61</v>
      </c>
      <c r="B47" s="20">
        <v>2400</v>
      </c>
      <c r="C47" s="20">
        <v>250</v>
      </c>
      <c r="D47" s="36">
        <f t="shared" ref="D47:L47" si="8">SUM(D48:D49)</f>
        <v>0</v>
      </c>
      <c r="E47" s="36">
        <f t="shared" si="8"/>
        <v>0</v>
      </c>
      <c r="F47" s="36">
        <f>SUM(F48:F49)</f>
        <v>0</v>
      </c>
      <c r="G47" s="36">
        <f>SUM(G48:G49)</f>
        <v>0</v>
      </c>
      <c r="H47" s="36">
        <f t="shared" si="8"/>
        <v>0</v>
      </c>
      <c r="I47" s="36">
        <f t="shared" si="8"/>
        <v>0</v>
      </c>
      <c r="J47" s="36">
        <f t="shared" si="8"/>
        <v>0</v>
      </c>
      <c r="K47" s="36">
        <f>SUM(K48:K49)</f>
        <v>0</v>
      </c>
      <c r="L47" s="36">
        <f t="shared" si="8"/>
        <v>0</v>
      </c>
      <c r="M47" s="22">
        <f t="shared" si="3"/>
        <v>0</v>
      </c>
      <c r="N47" s="36">
        <f>SUM(N48:N49)</f>
        <v>0</v>
      </c>
    </row>
    <row r="48" spans="1:14" ht="17.25" customHeight="1" thickTop="1" thickBot="1" x14ac:dyDescent="0.3">
      <c r="A48" s="38" t="s">
        <v>62</v>
      </c>
      <c r="B48" s="26">
        <v>2410</v>
      </c>
      <c r="C48" s="26">
        <v>260</v>
      </c>
      <c r="D48" s="29">
        <v>0</v>
      </c>
      <c r="E48" s="28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2">
        <f t="shared" si="3"/>
        <v>0</v>
      </c>
      <c r="N48" s="29">
        <v>0</v>
      </c>
    </row>
    <row r="49" spans="1:14" ht="17.25" customHeight="1" thickTop="1" thickBot="1" x14ac:dyDescent="0.3">
      <c r="A49" s="38" t="s">
        <v>63</v>
      </c>
      <c r="B49" s="26">
        <v>2420</v>
      </c>
      <c r="C49" s="26">
        <v>270</v>
      </c>
      <c r="D49" s="29">
        <v>0</v>
      </c>
      <c r="E49" s="28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2">
        <f t="shared" si="3"/>
        <v>0</v>
      </c>
      <c r="N49" s="29">
        <v>0</v>
      </c>
    </row>
    <row r="50" spans="1:14" ht="18" customHeight="1" thickTop="1" thickBot="1" x14ac:dyDescent="0.3">
      <c r="A50" s="39" t="s">
        <v>64</v>
      </c>
      <c r="B50" s="20">
        <v>2600</v>
      </c>
      <c r="C50" s="20">
        <v>280</v>
      </c>
      <c r="D50" s="36">
        <f t="shared" ref="D50:L50" si="9">SUM(D51:D53)</f>
        <v>0</v>
      </c>
      <c r="E50" s="36">
        <f t="shared" si="9"/>
        <v>0</v>
      </c>
      <c r="F50" s="36">
        <f>SUM(F51:F53)</f>
        <v>0</v>
      </c>
      <c r="G50" s="36">
        <f>SUM(G51:G53)</f>
        <v>0</v>
      </c>
      <c r="H50" s="36">
        <f t="shared" si="9"/>
        <v>0</v>
      </c>
      <c r="I50" s="36">
        <f t="shared" si="9"/>
        <v>0</v>
      </c>
      <c r="J50" s="36">
        <f t="shared" si="9"/>
        <v>0</v>
      </c>
      <c r="K50" s="36">
        <f>SUM(K51:K53)</f>
        <v>0</v>
      </c>
      <c r="L50" s="36">
        <f t="shared" si="9"/>
        <v>0</v>
      </c>
      <c r="M50" s="22">
        <f t="shared" si="3"/>
        <v>0</v>
      </c>
      <c r="N50" s="36">
        <f>SUM(N51:N53)</f>
        <v>0</v>
      </c>
    </row>
    <row r="51" spans="1:14" ht="21.75" customHeight="1" thickTop="1" thickBot="1" x14ac:dyDescent="0.3">
      <c r="A51" s="34" t="s">
        <v>65</v>
      </c>
      <c r="B51" s="26">
        <v>2610</v>
      </c>
      <c r="C51" s="26">
        <v>290</v>
      </c>
      <c r="D51" s="40">
        <v>0</v>
      </c>
      <c r="E51" s="41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22">
        <f t="shared" si="3"/>
        <v>0</v>
      </c>
      <c r="N51" s="40">
        <v>0</v>
      </c>
    </row>
    <row r="52" spans="1:14" ht="18.75" customHeight="1" thickTop="1" thickBot="1" x14ac:dyDescent="0.3">
      <c r="A52" s="34" t="s">
        <v>66</v>
      </c>
      <c r="B52" s="26">
        <v>2620</v>
      </c>
      <c r="C52" s="26">
        <v>300</v>
      </c>
      <c r="D52" s="40">
        <v>0</v>
      </c>
      <c r="E52" s="41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22">
        <f t="shared" si="3"/>
        <v>0</v>
      </c>
      <c r="N52" s="40">
        <v>0</v>
      </c>
    </row>
    <row r="53" spans="1:14" ht="23.25" customHeight="1" thickTop="1" thickBot="1" x14ac:dyDescent="0.3">
      <c r="A53" s="38" t="s">
        <v>67</v>
      </c>
      <c r="B53" s="26">
        <v>2630</v>
      </c>
      <c r="C53" s="26">
        <v>310</v>
      </c>
      <c r="D53" s="40">
        <v>0</v>
      </c>
      <c r="E53" s="41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22">
        <f t="shared" si="3"/>
        <v>0</v>
      </c>
      <c r="N53" s="40">
        <v>0</v>
      </c>
    </row>
    <row r="54" spans="1:14" ht="15" customHeight="1" thickTop="1" thickBot="1" x14ac:dyDescent="0.3">
      <c r="A54" s="35" t="s">
        <v>68</v>
      </c>
      <c r="B54" s="20">
        <v>2700</v>
      </c>
      <c r="C54" s="20">
        <v>320</v>
      </c>
      <c r="D54" s="42">
        <f t="shared" ref="D54:L54" si="10">SUM(D55:D57)</f>
        <v>0</v>
      </c>
      <c r="E54" s="42">
        <v>0</v>
      </c>
      <c r="F54" s="42">
        <f>SUM(F55:F57)</f>
        <v>0</v>
      </c>
      <c r="G54" s="42">
        <f>SUM(G55:G57)</f>
        <v>0</v>
      </c>
      <c r="H54" s="42">
        <f t="shared" si="10"/>
        <v>0</v>
      </c>
      <c r="I54" s="42">
        <f t="shared" si="10"/>
        <v>0</v>
      </c>
      <c r="J54" s="42">
        <f t="shared" si="10"/>
        <v>0</v>
      </c>
      <c r="K54" s="42">
        <f>SUM(K55:K57)</f>
        <v>0</v>
      </c>
      <c r="L54" s="42">
        <f t="shared" si="10"/>
        <v>0</v>
      </c>
      <c r="M54" s="22">
        <f t="shared" si="3"/>
        <v>0</v>
      </c>
      <c r="N54" s="42">
        <f>SUM(N55:N57)</f>
        <v>0</v>
      </c>
    </row>
    <row r="55" spans="1:14" ht="15" customHeight="1" thickTop="1" thickBot="1" x14ac:dyDescent="0.3">
      <c r="A55" s="34" t="s">
        <v>69</v>
      </c>
      <c r="B55" s="26">
        <v>2710</v>
      </c>
      <c r="C55" s="26">
        <v>330</v>
      </c>
      <c r="D55" s="40">
        <v>0</v>
      </c>
      <c r="E55" s="41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22">
        <f t="shared" si="3"/>
        <v>0</v>
      </c>
      <c r="N55" s="40">
        <v>0</v>
      </c>
    </row>
    <row r="56" spans="1:14" ht="15.75" customHeight="1" thickTop="1" thickBot="1" x14ac:dyDescent="0.3">
      <c r="A56" s="34" t="s">
        <v>70</v>
      </c>
      <c r="B56" s="26">
        <v>2720</v>
      </c>
      <c r="C56" s="26">
        <v>340</v>
      </c>
      <c r="D56" s="40">
        <v>0</v>
      </c>
      <c r="E56" s="41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22">
        <f t="shared" si="3"/>
        <v>0</v>
      </c>
      <c r="N56" s="40">
        <v>0</v>
      </c>
    </row>
    <row r="57" spans="1:14" ht="14.25" customHeight="1" thickTop="1" thickBot="1" x14ac:dyDescent="0.3">
      <c r="A57" s="34" t="s">
        <v>71</v>
      </c>
      <c r="B57" s="26">
        <v>2730</v>
      </c>
      <c r="C57" s="26">
        <v>350</v>
      </c>
      <c r="D57" s="40">
        <v>0</v>
      </c>
      <c r="E57" s="41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22">
        <f t="shared" si="3"/>
        <v>0</v>
      </c>
      <c r="N57" s="40">
        <v>0</v>
      </c>
    </row>
    <row r="58" spans="1:14" ht="13.5" customHeight="1" thickTop="1" thickBot="1" x14ac:dyDescent="0.3">
      <c r="A58" s="35" t="s">
        <v>72</v>
      </c>
      <c r="B58" s="20">
        <v>2800</v>
      </c>
      <c r="C58" s="20">
        <v>360</v>
      </c>
      <c r="D58" s="43">
        <v>0</v>
      </c>
      <c r="E58" s="42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22">
        <f t="shared" si="3"/>
        <v>0</v>
      </c>
      <c r="N58" s="43">
        <v>0</v>
      </c>
    </row>
    <row r="59" spans="1:14" ht="12.75" customHeight="1" thickTop="1" thickBot="1" x14ac:dyDescent="0.3">
      <c r="A59" s="20" t="s">
        <v>73</v>
      </c>
      <c r="B59" s="20">
        <v>3000</v>
      </c>
      <c r="C59" s="20">
        <v>370</v>
      </c>
      <c r="D59" s="42">
        <f t="shared" ref="D59:L59" si="11">D60+D74</f>
        <v>6100</v>
      </c>
      <c r="E59" s="42">
        <f t="shared" si="11"/>
        <v>0</v>
      </c>
      <c r="F59" s="42">
        <f>F60+F74</f>
        <v>0</v>
      </c>
      <c r="G59" s="42">
        <f>G60+G74</f>
        <v>0</v>
      </c>
      <c r="H59" s="42">
        <f t="shared" si="11"/>
        <v>0</v>
      </c>
      <c r="I59" s="42">
        <f t="shared" si="11"/>
        <v>0</v>
      </c>
      <c r="J59" s="42">
        <f t="shared" si="11"/>
        <v>0</v>
      </c>
      <c r="K59" s="42">
        <f>K60+K74</f>
        <v>0</v>
      </c>
      <c r="L59" s="42">
        <f t="shared" si="11"/>
        <v>0</v>
      </c>
      <c r="M59" s="22">
        <f t="shared" si="3"/>
        <v>0</v>
      </c>
      <c r="N59" s="42">
        <f>N60+N74</f>
        <v>0</v>
      </c>
    </row>
    <row r="60" spans="1:14" ht="13.5" customHeight="1" thickTop="1" thickBot="1" x14ac:dyDescent="0.3">
      <c r="A60" s="24" t="s">
        <v>74</v>
      </c>
      <c r="B60" s="20">
        <v>3100</v>
      </c>
      <c r="C60" s="20">
        <v>380</v>
      </c>
      <c r="D60" s="42">
        <f t="shared" ref="D60:L60" si="12">D61+D62+D65+D68+D72+D73</f>
        <v>6100</v>
      </c>
      <c r="E60" s="42">
        <f t="shared" si="12"/>
        <v>0</v>
      </c>
      <c r="F60" s="42">
        <f>F61+F62+F65+F68+F72+F73</f>
        <v>0</v>
      </c>
      <c r="G60" s="42">
        <f>G61+G62+G65+G68+G72+G73</f>
        <v>0</v>
      </c>
      <c r="H60" s="42">
        <f t="shared" si="12"/>
        <v>0</v>
      </c>
      <c r="I60" s="42">
        <f t="shared" si="12"/>
        <v>0</v>
      </c>
      <c r="J60" s="42">
        <f t="shared" si="12"/>
        <v>0</v>
      </c>
      <c r="K60" s="42">
        <f>K61+K62+K65+K68+K72+K73</f>
        <v>0</v>
      </c>
      <c r="L60" s="42">
        <f t="shared" si="12"/>
        <v>0</v>
      </c>
      <c r="M60" s="22">
        <f t="shared" si="3"/>
        <v>0</v>
      </c>
      <c r="N60" s="42">
        <f>N61+N62+N65+N68+N72+N73</f>
        <v>0</v>
      </c>
    </row>
    <row r="61" spans="1:14" ht="19.5" customHeight="1" thickTop="1" thickBot="1" x14ac:dyDescent="0.3">
      <c r="A61" s="34" t="s">
        <v>75</v>
      </c>
      <c r="B61" s="26">
        <v>3110</v>
      </c>
      <c r="C61" s="26">
        <v>390</v>
      </c>
      <c r="D61" s="40">
        <v>6100</v>
      </c>
      <c r="E61" s="41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22">
        <f t="shared" si="3"/>
        <v>0</v>
      </c>
      <c r="N61" s="40">
        <v>0</v>
      </c>
    </row>
    <row r="62" spans="1:14" ht="18.75" customHeight="1" thickTop="1" thickBot="1" x14ac:dyDescent="0.3">
      <c r="A62" s="38" t="s">
        <v>76</v>
      </c>
      <c r="B62" s="26">
        <v>3120</v>
      </c>
      <c r="C62" s="26">
        <v>400</v>
      </c>
      <c r="D62" s="44">
        <f t="shared" ref="D62:L62" si="13">SUM(D63:D64)</f>
        <v>0</v>
      </c>
      <c r="E62" s="44">
        <f t="shared" si="13"/>
        <v>0</v>
      </c>
      <c r="F62" s="44">
        <f>SUM(F63:F64)</f>
        <v>0</v>
      </c>
      <c r="G62" s="44">
        <f>SUM(G63:G64)</f>
        <v>0</v>
      </c>
      <c r="H62" s="44">
        <f t="shared" si="13"/>
        <v>0</v>
      </c>
      <c r="I62" s="44">
        <f t="shared" si="13"/>
        <v>0</v>
      </c>
      <c r="J62" s="44">
        <f t="shared" si="13"/>
        <v>0</v>
      </c>
      <c r="K62" s="44">
        <f>SUM(K63:K64)</f>
        <v>0</v>
      </c>
      <c r="L62" s="44">
        <f t="shared" si="13"/>
        <v>0</v>
      </c>
      <c r="M62" s="22">
        <f t="shared" si="3"/>
        <v>0</v>
      </c>
      <c r="N62" s="44">
        <f>SUM(N63:N64)</f>
        <v>0</v>
      </c>
    </row>
    <row r="63" spans="1:14" ht="13.5" customHeight="1" thickTop="1" thickBot="1" x14ac:dyDescent="0.3">
      <c r="A63" s="30" t="s">
        <v>77</v>
      </c>
      <c r="B63" s="23">
        <v>3121</v>
      </c>
      <c r="C63" s="23">
        <v>410</v>
      </c>
      <c r="D63" s="45">
        <v>0</v>
      </c>
      <c r="E63" s="46">
        <v>0</v>
      </c>
      <c r="F63" s="45">
        <v>0</v>
      </c>
      <c r="G63" s="45">
        <v>0</v>
      </c>
      <c r="H63" s="45">
        <v>0</v>
      </c>
      <c r="I63" s="45">
        <v>0</v>
      </c>
      <c r="J63" s="45">
        <v>0</v>
      </c>
      <c r="K63" s="45">
        <v>0</v>
      </c>
      <c r="L63" s="45">
        <v>0</v>
      </c>
      <c r="M63" s="22">
        <f t="shared" si="3"/>
        <v>0</v>
      </c>
      <c r="N63" s="45">
        <v>0</v>
      </c>
    </row>
    <row r="64" spans="1:14" ht="18.75" customHeight="1" thickTop="1" thickBot="1" x14ac:dyDescent="0.3">
      <c r="A64" s="30" t="s">
        <v>78</v>
      </c>
      <c r="B64" s="23">
        <v>3122</v>
      </c>
      <c r="C64" s="23">
        <v>420</v>
      </c>
      <c r="D64" s="45">
        <v>0</v>
      </c>
      <c r="E64" s="46">
        <v>0</v>
      </c>
      <c r="F64" s="45">
        <v>0</v>
      </c>
      <c r="G64" s="45">
        <v>0</v>
      </c>
      <c r="H64" s="45">
        <v>0</v>
      </c>
      <c r="I64" s="45">
        <v>0</v>
      </c>
      <c r="J64" s="45">
        <v>0</v>
      </c>
      <c r="K64" s="45">
        <v>0</v>
      </c>
      <c r="L64" s="45">
        <v>0</v>
      </c>
      <c r="M64" s="22">
        <f t="shared" si="3"/>
        <v>0</v>
      </c>
      <c r="N64" s="45">
        <v>0</v>
      </c>
    </row>
    <row r="65" spans="1:14" ht="14.25" customHeight="1" thickTop="1" thickBot="1" x14ac:dyDescent="0.3">
      <c r="A65" s="25" t="s">
        <v>79</v>
      </c>
      <c r="B65" s="26">
        <v>3130</v>
      </c>
      <c r="C65" s="26">
        <v>430</v>
      </c>
      <c r="D65" s="41">
        <f t="shared" ref="D65:L65" si="14">SUM(D66:D67)</f>
        <v>0</v>
      </c>
      <c r="E65" s="41">
        <f t="shared" si="14"/>
        <v>0</v>
      </c>
      <c r="F65" s="41">
        <f>SUM(F66:F67)</f>
        <v>0</v>
      </c>
      <c r="G65" s="41">
        <f>SUM(G66:G67)</f>
        <v>0</v>
      </c>
      <c r="H65" s="41">
        <f t="shared" si="14"/>
        <v>0</v>
      </c>
      <c r="I65" s="41">
        <f t="shared" si="14"/>
        <v>0</v>
      </c>
      <c r="J65" s="41">
        <f t="shared" si="14"/>
        <v>0</v>
      </c>
      <c r="K65" s="41">
        <f>SUM(K66:K67)</f>
        <v>0</v>
      </c>
      <c r="L65" s="41">
        <f t="shared" si="14"/>
        <v>0</v>
      </c>
      <c r="M65" s="22">
        <f t="shared" si="3"/>
        <v>0</v>
      </c>
      <c r="N65" s="41">
        <f>SUM(N66:N67)</f>
        <v>0</v>
      </c>
    </row>
    <row r="66" spans="1:14" ht="15" customHeight="1" thickTop="1" thickBot="1" x14ac:dyDescent="0.3">
      <c r="A66" s="30" t="s">
        <v>80</v>
      </c>
      <c r="B66" s="23">
        <v>3131</v>
      </c>
      <c r="C66" s="23">
        <v>440</v>
      </c>
      <c r="D66" s="45">
        <v>0</v>
      </c>
      <c r="E66" s="46">
        <v>0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5">
        <v>0</v>
      </c>
      <c r="M66" s="22">
        <f t="shared" si="3"/>
        <v>0</v>
      </c>
      <c r="N66" s="45">
        <v>0</v>
      </c>
    </row>
    <row r="67" spans="1:14" ht="15" customHeight="1" thickTop="1" thickBot="1" x14ac:dyDescent="0.3">
      <c r="A67" s="30" t="s">
        <v>81</v>
      </c>
      <c r="B67" s="23">
        <v>3132</v>
      </c>
      <c r="C67" s="23">
        <v>450</v>
      </c>
      <c r="D67" s="45">
        <v>0</v>
      </c>
      <c r="E67" s="46">
        <v>0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  <c r="M67" s="22">
        <f t="shared" si="3"/>
        <v>0</v>
      </c>
      <c r="N67" s="45">
        <v>0</v>
      </c>
    </row>
    <row r="68" spans="1:14" ht="14.25" customHeight="1" thickTop="1" thickBot="1" x14ac:dyDescent="0.3">
      <c r="A68" s="25" t="s">
        <v>82</v>
      </c>
      <c r="B68" s="26">
        <v>3140</v>
      </c>
      <c r="C68" s="26">
        <v>460</v>
      </c>
      <c r="D68" s="41">
        <f t="shared" ref="D68:L68" si="15">SUM(D69:D71)</f>
        <v>0</v>
      </c>
      <c r="E68" s="41">
        <f t="shared" si="15"/>
        <v>0</v>
      </c>
      <c r="F68" s="41">
        <f>SUM(F69:F71)</f>
        <v>0</v>
      </c>
      <c r="G68" s="41">
        <f>SUM(G69:G71)</f>
        <v>0</v>
      </c>
      <c r="H68" s="41">
        <f t="shared" si="15"/>
        <v>0</v>
      </c>
      <c r="I68" s="41">
        <f t="shared" si="15"/>
        <v>0</v>
      </c>
      <c r="J68" s="41">
        <f t="shared" si="15"/>
        <v>0</v>
      </c>
      <c r="K68" s="41">
        <f>SUM(K69:K71)</f>
        <v>0</v>
      </c>
      <c r="L68" s="41">
        <f t="shared" si="15"/>
        <v>0</v>
      </c>
      <c r="M68" s="22">
        <f t="shared" si="3"/>
        <v>0</v>
      </c>
      <c r="N68" s="41">
        <f>SUM(N69:N71)</f>
        <v>0</v>
      </c>
    </row>
    <row r="69" spans="1:14" ht="17.25" customHeight="1" thickTop="1" thickBot="1" x14ac:dyDescent="0.3">
      <c r="A69" s="47" t="s">
        <v>83</v>
      </c>
      <c r="B69" s="23">
        <v>3141</v>
      </c>
      <c r="C69" s="23">
        <v>470</v>
      </c>
      <c r="D69" s="45">
        <v>0</v>
      </c>
      <c r="E69" s="46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22">
        <f t="shared" si="3"/>
        <v>0</v>
      </c>
      <c r="N69" s="45">
        <v>0</v>
      </c>
    </row>
    <row r="70" spans="1:14" ht="17.25" customHeight="1" thickTop="1" thickBot="1" x14ac:dyDescent="0.3">
      <c r="A70" s="47" t="s">
        <v>84</v>
      </c>
      <c r="B70" s="23">
        <v>3142</v>
      </c>
      <c r="C70" s="23">
        <v>480</v>
      </c>
      <c r="D70" s="45">
        <v>0</v>
      </c>
      <c r="E70" s="46">
        <v>0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v>0</v>
      </c>
      <c r="L70" s="45">
        <v>0</v>
      </c>
      <c r="M70" s="22">
        <f t="shared" si="3"/>
        <v>0</v>
      </c>
      <c r="N70" s="45">
        <v>0</v>
      </c>
    </row>
    <row r="71" spans="1:14" ht="21" customHeight="1" thickTop="1" thickBot="1" x14ac:dyDescent="0.3">
      <c r="A71" s="47" t="s">
        <v>85</v>
      </c>
      <c r="B71" s="23">
        <v>3143</v>
      </c>
      <c r="C71" s="23">
        <v>490</v>
      </c>
      <c r="D71" s="45">
        <v>0</v>
      </c>
      <c r="E71" s="46">
        <v>0</v>
      </c>
      <c r="F71" s="45">
        <v>0</v>
      </c>
      <c r="G71" s="45">
        <v>0</v>
      </c>
      <c r="H71" s="45">
        <v>0</v>
      </c>
      <c r="I71" s="45">
        <v>0</v>
      </c>
      <c r="J71" s="45">
        <v>0</v>
      </c>
      <c r="K71" s="45">
        <v>0</v>
      </c>
      <c r="L71" s="45">
        <v>0</v>
      </c>
      <c r="M71" s="22">
        <f t="shared" si="3"/>
        <v>0</v>
      </c>
      <c r="N71" s="45">
        <v>0</v>
      </c>
    </row>
    <row r="72" spans="1:14" ht="16.5" customHeight="1" thickTop="1" thickBot="1" x14ac:dyDescent="0.3">
      <c r="A72" s="25" t="s">
        <v>86</v>
      </c>
      <c r="B72" s="26">
        <v>3150</v>
      </c>
      <c r="C72" s="26">
        <v>500</v>
      </c>
      <c r="D72" s="40">
        <v>0</v>
      </c>
      <c r="E72" s="41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22">
        <f t="shared" si="3"/>
        <v>0</v>
      </c>
      <c r="N72" s="40">
        <v>0</v>
      </c>
    </row>
    <row r="73" spans="1:14" ht="16.5" customHeight="1" thickTop="1" thickBot="1" x14ac:dyDescent="0.3">
      <c r="A73" s="25" t="s">
        <v>87</v>
      </c>
      <c r="B73" s="26">
        <v>3160</v>
      </c>
      <c r="C73" s="26">
        <v>510</v>
      </c>
      <c r="D73" s="40">
        <v>0</v>
      </c>
      <c r="E73" s="41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22">
        <f t="shared" si="3"/>
        <v>0</v>
      </c>
      <c r="N73" s="40">
        <v>0</v>
      </c>
    </row>
    <row r="74" spans="1:14" ht="15" customHeight="1" thickTop="1" thickBot="1" x14ac:dyDescent="0.3">
      <c r="A74" s="24" t="s">
        <v>88</v>
      </c>
      <c r="B74" s="20">
        <v>3200</v>
      </c>
      <c r="C74" s="20">
        <v>520</v>
      </c>
      <c r="D74" s="42">
        <f t="shared" ref="D74:L74" si="16">SUM(D75:D78)</f>
        <v>0</v>
      </c>
      <c r="E74" s="42">
        <f t="shared" si="16"/>
        <v>0</v>
      </c>
      <c r="F74" s="42">
        <f>SUM(F75:F78)</f>
        <v>0</v>
      </c>
      <c r="G74" s="42">
        <f>SUM(G75:G78)</f>
        <v>0</v>
      </c>
      <c r="H74" s="42">
        <f t="shared" si="16"/>
        <v>0</v>
      </c>
      <c r="I74" s="42">
        <f t="shared" si="16"/>
        <v>0</v>
      </c>
      <c r="J74" s="42">
        <f t="shared" si="16"/>
        <v>0</v>
      </c>
      <c r="K74" s="42">
        <f>SUM(K75:K78)</f>
        <v>0</v>
      </c>
      <c r="L74" s="42">
        <f t="shared" si="16"/>
        <v>0</v>
      </c>
      <c r="M74" s="22">
        <f t="shared" si="3"/>
        <v>0</v>
      </c>
      <c r="N74" s="42">
        <f>SUM(N75:N78)</f>
        <v>0</v>
      </c>
    </row>
    <row r="75" spans="1:14" ht="23.25" customHeight="1" thickTop="1" thickBot="1" x14ac:dyDescent="0.3">
      <c r="A75" s="34" t="s">
        <v>89</v>
      </c>
      <c r="B75" s="26">
        <v>3210</v>
      </c>
      <c r="C75" s="26">
        <v>530</v>
      </c>
      <c r="D75" s="48">
        <v>0</v>
      </c>
      <c r="E75" s="49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22">
        <f t="shared" si="3"/>
        <v>0</v>
      </c>
      <c r="N75" s="48">
        <v>0</v>
      </c>
    </row>
    <row r="76" spans="1:14" ht="21.75" customHeight="1" thickTop="1" thickBot="1" x14ac:dyDescent="0.3">
      <c r="A76" s="34" t="s">
        <v>90</v>
      </c>
      <c r="B76" s="26">
        <v>3220</v>
      </c>
      <c r="C76" s="26">
        <v>540</v>
      </c>
      <c r="D76" s="48">
        <v>0</v>
      </c>
      <c r="E76" s="49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22">
        <f t="shared" si="3"/>
        <v>0</v>
      </c>
      <c r="N76" s="48">
        <v>0</v>
      </c>
    </row>
    <row r="77" spans="1:14" ht="23.25" customHeight="1" thickTop="1" thickBot="1" x14ac:dyDescent="0.3">
      <c r="A77" s="25" t="s">
        <v>91</v>
      </c>
      <c r="B77" s="26">
        <v>3230</v>
      </c>
      <c r="C77" s="26">
        <v>550</v>
      </c>
      <c r="D77" s="48">
        <v>0</v>
      </c>
      <c r="E77" s="49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22">
        <f t="shared" si="3"/>
        <v>0</v>
      </c>
      <c r="N77" s="48">
        <v>0</v>
      </c>
    </row>
    <row r="78" spans="1:14" ht="17.25" customHeight="1" thickTop="1" thickBot="1" x14ac:dyDescent="0.3">
      <c r="A78" s="34" t="s">
        <v>92</v>
      </c>
      <c r="B78" s="26">
        <v>3240</v>
      </c>
      <c r="C78" s="26">
        <v>560</v>
      </c>
      <c r="D78" s="40">
        <v>0</v>
      </c>
      <c r="E78" s="41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22">
        <f t="shared" si="3"/>
        <v>0</v>
      </c>
      <c r="N78" s="40">
        <v>0</v>
      </c>
    </row>
    <row r="79" spans="1:14" ht="14.25" customHeight="1" thickTop="1" thickBot="1" x14ac:dyDescent="0.3">
      <c r="A79" s="20" t="s">
        <v>93</v>
      </c>
      <c r="B79" s="20">
        <v>4100</v>
      </c>
      <c r="C79" s="20">
        <v>570</v>
      </c>
      <c r="D79" s="49">
        <f t="shared" ref="D79:N79" si="17">SUM(D80)</f>
        <v>0</v>
      </c>
      <c r="E79" s="49">
        <f t="shared" si="17"/>
        <v>0</v>
      </c>
      <c r="F79" s="49">
        <f t="shared" si="17"/>
        <v>0</v>
      </c>
      <c r="G79" s="49">
        <f t="shared" si="17"/>
        <v>0</v>
      </c>
      <c r="H79" s="49">
        <f t="shared" si="17"/>
        <v>0</v>
      </c>
      <c r="I79" s="49">
        <f t="shared" si="17"/>
        <v>0</v>
      </c>
      <c r="J79" s="49">
        <f t="shared" si="17"/>
        <v>0</v>
      </c>
      <c r="K79" s="49">
        <f t="shared" si="17"/>
        <v>0</v>
      </c>
      <c r="L79" s="49">
        <f t="shared" si="17"/>
        <v>0</v>
      </c>
      <c r="M79" s="22">
        <f t="shared" si="3"/>
        <v>0</v>
      </c>
      <c r="N79" s="49">
        <f t="shared" si="17"/>
        <v>0</v>
      </c>
    </row>
    <row r="80" spans="1:14" ht="17.25" customHeight="1" thickTop="1" thickBot="1" x14ac:dyDescent="0.3">
      <c r="A80" s="25" t="s">
        <v>94</v>
      </c>
      <c r="B80" s="26">
        <v>4110</v>
      </c>
      <c r="C80" s="26">
        <v>580</v>
      </c>
      <c r="D80" s="41">
        <f t="shared" ref="D80:L80" si="18">SUM(D81:D83)</f>
        <v>0</v>
      </c>
      <c r="E80" s="41">
        <f t="shared" si="18"/>
        <v>0</v>
      </c>
      <c r="F80" s="41">
        <f>SUM(F81:F83)</f>
        <v>0</v>
      </c>
      <c r="G80" s="41">
        <f>SUM(G81:G83)</f>
        <v>0</v>
      </c>
      <c r="H80" s="41">
        <f t="shared" si="18"/>
        <v>0</v>
      </c>
      <c r="I80" s="41">
        <f t="shared" si="18"/>
        <v>0</v>
      </c>
      <c r="J80" s="41">
        <f t="shared" si="18"/>
        <v>0</v>
      </c>
      <c r="K80" s="41">
        <f>SUM(K81:K83)</f>
        <v>0</v>
      </c>
      <c r="L80" s="41">
        <f t="shared" si="18"/>
        <v>0</v>
      </c>
      <c r="M80" s="22">
        <f t="shared" si="3"/>
        <v>0</v>
      </c>
      <c r="N80" s="41">
        <f>SUM(N81:N83)</f>
        <v>0</v>
      </c>
    </row>
    <row r="81" spans="1:14" ht="21.75" customHeight="1" thickTop="1" thickBot="1" x14ac:dyDescent="0.3">
      <c r="A81" s="30" t="s">
        <v>95</v>
      </c>
      <c r="B81" s="23">
        <v>4111</v>
      </c>
      <c r="C81" s="23">
        <v>590</v>
      </c>
      <c r="D81" s="40">
        <v>0</v>
      </c>
      <c r="E81" s="41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22">
        <f t="shared" si="3"/>
        <v>0</v>
      </c>
      <c r="N81" s="40">
        <v>0</v>
      </c>
    </row>
    <row r="82" spans="1:14" ht="18" customHeight="1" thickTop="1" thickBot="1" x14ac:dyDescent="0.3">
      <c r="A82" s="30" t="s">
        <v>96</v>
      </c>
      <c r="B82" s="23">
        <v>4112</v>
      </c>
      <c r="C82" s="23">
        <v>600</v>
      </c>
      <c r="D82" s="40">
        <v>0</v>
      </c>
      <c r="E82" s="41">
        <v>0</v>
      </c>
      <c r="F82" s="40">
        <v>0</v>
      </c>
      <c r="G82" s="40">
        <v>0</v>
      </c>
      <c r="H82" s="40">
        <v>0</v>
      </c>
      <c r="I82" s="40">
        <v>0</v>
      </c>
      <c r="J82" s="40">
        <v>0</v>
      </c>
      <c r="K82" s="40">
        <v>0</v>
      </c>
      <c r="L82" s="40">
        <v>0</v>
      </c>
      <c r="M82" s="22">
        <f t="shared" si="3"/>
        <v>0</v>
      </c>
      <c r="N82" s="40">
        <v>0</v>
      </c>
    </row>
    <row r="83" spans="1:14" ht="15" customHeight="1" thickTop="1" thickBot="1" x14ac:dyDescent="0.3">
      <c r="A83" s="50" t="s">
        <v>97</v>
      </c>
      <c r="B83" s="23">
        <v>4113</v>
      </c>
      <c r="C83" s="23">
        <v>610</v>
      </c>
      <c r="D83" s="45">
        <v>0</v>
      </c>
      <c r="E83" s="46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22">
        <f t="shared" si="3"/>
        <v>0</v>
      </c>
      <c r="N83" s="45">
        <v>0</v>
      </c>
    </row>
    <row r="84" spans="1:14" ht="12" customHeight="1" thickTop="1" thickBot="1" x14ac:dyDescent="0.3">
      <c r="A84" s="20" t="s">
        <v>98</v>
      </c>
      <c r="B84" s="20">
        <v>4200</v>
      </c>
      <c r="C84" s="20">
        <v>620</v>
      </c>
      <c r="D84" s="42">
        <f t="shared" ref="D84:N84" si="19">D85</f>
        <v>0</v>
      </c>
      <c r="E84" s="42">
        <f t="shared" si="19"/>
        <v>0</v>
      </c>
      <c r="F84" s="42">
        <f t="shared" si="19"/>
        <v>0</v>
      </c>
      <c r="G84" s="42">
        <f t="shared" si="19"/>
        <v>0</v>
      </c>
      <c r="H84" s="42">
        <f t="shared" si="19"/>
        <v>0</v>
      </c>
      <c r="I84" s="42">
        <f t="shared" si="19"/>
        <v>0</v>
      </c>
      <c r="J84" s="42">
        <f t="shared" si="19"/>
        <v>0</v>
      </c>
      <c r="K84" s="42">
        <f t="shared" si="19"/>
        <v>0</v>
      </c>
      <c r="L84" s="42">
        <f t="shared" si="19"/>
        <v>0</v>
      </c>
      <c r="M84" s="22">
        <f t="shared" si="3"/>
        <v>0</v>
      </c>
      <c r="N84" s="42">
        <f t="shared" si="19"/>
        <v>0</v>
      </c>
    </row>
    <row r="85" spans="1:14" ht="15.75" thickTop="1" x14ac:dyDescent="0.25">
      <c r="A85" s="68" t="s">
        <v>99</v>
      </c>
      <c r="B85" s="69">
        <v>4210</v>
      </c>
      <c r="C85" s="69">
        <v>630</v>
      </c>
      <c r="D85" s="70">
        <v>0</v>
      </c>
      <c r="E85" s="71">
        <v>0</v>
      </c>
      <c r="F85" s="70">
        <v>0</v>
      </c>
      <c r="G85" s="70">
        <v>0</v>
      </c>
      <c r="H85" s="70">
        <v>0</v>
      </c>
      <c r="I85" s="70">
        <v>0</v>
      </c>
      <c r="J85" s="70">
        <v>0</v>
      </c>
      <c r="K85" s="70">
        <v>0</v>
      </c>
      <c r="L85" s="70">
        <v>0</v>
      </c>
      <c r="M85" s="72">
        <f t="shared" si="3"/>
        <v>0</v>
      </c>
      <c r="N85" s="70">
        <v>0</v>
      </c>
    </row>
    <row r="86" spans="1:14" ht="13.5" customHeight="1" x14ac:dyDescent="0.25">
      <c r="A86" s="51" t="s">
        <v>100</v>
      </c>
      <c r="B86" s="52">
        <v>5000</v>
      </c>
      <c r="C86" s="52">
        <v>640</v>
      </c>
      <c r="D86" s="73" t="s">
        <v>101</v>
      </c>
      <c r="E86" s="73">
        <v>0</v>
      </c>
      <c r="F86" s="74" t="s">
        <v>101</v>
      </c>
      <c r="G86" s="74" t="s">
        <v>101</v>
      </c>
      <c r="H86" s="74" t="s">
        <v>101</v>
      </c>
      <c r="I86" s="74" t="s">
        <v>101</v>
      </c>
      <c r="J86" s="74" t="s">
        <v>101</v>
      </c>
      <c r="K86" s="74" t="s">
        <v>101</v>
      </c>
      <c r="L86" s="74" t="s">
        <v>101</v>
      </c>
      <c r="M86" s="74" t="s">
        <v>101</v>
      </c>
      <c r="N86" s="74" t="s">
        <v>101</v>
      </c>
    </row>
    <row r="87" spans="1:14" ht="0.75" customHeight="1" x14ac:dyDescent="0.25">
      <c r="A87" s="53" t="s">
        <v>102</v>
      </c>
      <c r="B87" s="54"/>
      <c r="C87" s="55"/>
      <c r="D87" s="56"/>
      <c r="E87" s="57"/>
      <c r="F87" s="57"/>
      <c r="G87" s="56"/>
      <c r="H87" s="56"/>
      <c r="I87" s="56"/>
      <c r="J87" s="56"/>
      <c r="K87" s="61"/>
      <c r="L87" s="61"/>
      <c r="M87" s="62"/>
      <c r="N87" s="6"/>
    </row>
    <row r="88" spans="1:14" hidden="1" x14ac:dyDescent="0.25">
      <c r="A88" s="58"/>
      <c r="B88" s="54"/>
      <c r="C88" s="55"/>
      <c r="D88" s="56"/>
      <c r="E88" s="57"/>
      <c r="F88" s="57"/>
      <c r="G88" s="56"/>
      <c r="H88" s="56"/>
      <c r="I88" s="56"/>
      <c r="J88" s="56"/>
      <c r="K88" s="63"/>
      <c r="L88" s="63"/>
      <c r="M88" s="64"/>
      <c r="N88" s="6"/>
    </row>
    <row r="89" spans="1:14" hidden="1" x14ac:dyDescent="0.25">
      <c r="A89" s="58"/>
      <c r="B89" s="54"/>
      <c r="C89" s="55"/>
      <c r="D89" s="56"/>
      <c r="E89" s="59"/>
      <c r="F89" s="59"/>
      <c r="G89" s="56"/>
      <c r="H89" s="56"/>
      <c r="I89" s="56"/>
      <c r="J89" s="56"/>
      <c r="K89" s="63"/>
      <c r="L89" s="63"/>
      <c r="M89" s="64"/>
      <c r="N89" s="6"/>
    </row>
    <row r="90" spans="1:14" x14ac:dyDescent="0.25">
      <c r="A90" s="60" t="str">
        <f>[1]ЗАПОЛНИТЬ!F30</f>
        <v xml:space="preserve">Керівник </v>
      </c>
      <c r="B90" s="78"/>
      <c r="C90" s="78"/>
      <c r="D90" s="78"/>
      <c r="G90" s="79" t="str">
        <f>[1]ЗАПОЛНИТЬ!F26</f>
        <v>Л.М.Гнатюк</v>
      </c>
      <c r="H90" s="79"/>
      <c r="I90" s="79"/>
      <c r="K90" s="63"/>
      <c r="L90" s="63"/>
      <c r="M90" s="64"/>
      <c r="N90" s="6"/>
    </row>
    <row r="91" spans="1:14" ht="11.25" customHeight="1" x14ac:dyDescent="0.25">
      <c r="B91" s="75" t="s">
        <v>103</v>
      </c>
      <c r="C91" s="75"/>
      <c r="D91" s="75"/>
      <c r="G91" s="76" t="s">
        <v>104</v>
      </c>
      <c r="H91" s="76"/>
      <c r="I91" s="1"/>
      <c r="K91" s="65"/>
      <c r="L91" s="65"/>
      <c r="M91" s="66"/>
      <c r="N91" s="6"/>
    </row>
    <row r="92" spans="1:14" x14ac:dyDescent="0.25">
      <c r="A92" s="60" t="str">
        <f>[1]ЗАПОЛНИТЬ!F31</f>
        <v>Головний бухгалтер</v>
      </c>
      <c r="B92" s="78"/>
      <c r="C92" s="78"/>
      <c r="D92" s="78"/>
      <c r="G92" s="79" t="str">
        <f>[1]ЗАПОЛНИТЬ!F28</f>
        <v>С.А.Шуляка</v>
      </c>
      <c r="H92" s="79"/>
      <c r="I92" s="79"/>
      <c r="K92" s="67"/>
      <c r="L92" s="67"/>
      <c r="M92" s="62"/>
      <c r="N92" s="6"/>
    </row>
    <row r="93" spans="1:14" x14ac:dyDescent="0.25">
      <c r="B93" s="75" t="s">
        <v>103</v>
      </c>
      <c r="C93" s="75"/>
      <c r="D93" s="75"/>
      <c r="G93" s="76" t="s">
        <v>104</v>
      </c>
      <c r="H93" s="76"/>
      <c r="I93" s="1"/>
      <c r="K93" s="67"/>
      <c r="L93" s="67"/>
      <c r="M93" s="62"/>
      <c r="N93" s="6"/>
    </row>
    <row r="94" spans="1:14" x14ac:dyDescent="0.25">
      <c r="A94" s="1" t="str">
        <f>[1]ЗАПОЛНИТЬ!C19</f>
        <v>"5"жовтня 2018 року</v>
      </c>
      <c r="K94" s="56"/>
      <c r="L94" s="56"/>
      <c r="M94" s="56"/>
      <c r="N94" s="6"/>
    </row>
    <row r="95" spans="1:14" x14ac:dyDescent="0.25">
      <c r="K95" s="56"/>
      <c r="L95" s="56"/>
      <c r="M95" s="56"/>
      <c r="N95" s="6"/>
    </row>
    <row r="96" spans="1:14" x14ac:dyDescent="0.25">
      <c r="K96" s="56"/>
      <c r="L96" s="56"/>
      <c r="M96" s="56"/>
      <c r="N96" s="6"/>
    </row>
    <row r="97" spans="11:14" x14ac:dyDescent="0.25">
      <c r="K97" s="56"/>
      <c r="L97" s="56"/>
      <c r="M97" s="56"/>
      <c r="N97" s="6"/>
    </row>
  </sheetData>
  <mergeCells count="44">
    <mergeCell ref="B9:J9"/>
    <mergeCell ref="M9:N9"/>
    <mergeCell ref="I1:N3"/>
    <mergeCell ref="A4:M4"/>
    <mergeCell ref="A5:H5"/>
    <mergeCell ref="A6:M6"/>
    <mergeCell ref="M8:N8"/>
    <mergeCell ref="B10:J10"/>
    <mergeCell ref="M10:N10"/>
    <mergeCell ref="B11:J11"/>
    <mergeCell ref="M11:N11"/>
    <mergeCell ref="A12:B12"/>
    <mergeCell ref="E12:J12"/>
    <mergeCell ref="A13:B13"/>
    <mergeCell ref="E13:M13"/>
    <mergeCell ref="A14:B14"/>
    <mergeCell ref="E14:M14"/>
    <mergeCell ref="A15:B15"/>
    <mergeCell ref="E15:M15"/>
    <mergeCell ref="J19:J20"/>
    <mergeCell ref="K19:K20"/>
    <mergeCell ref="M19:M20"/>
    <mergeCell ref="A18:A20"/>
    <mergeCell ref="B18:B20"/>
    <mergeCell ref="C18:C20"/>
    <mergeCell ref="D18:D20"/>
    <mergeCell ref="E18:E20"/>
    <mergeCell ref="F18:G18"/>
    <mergeCell ref="B93:D93"/>
    <mergeCell ref="G93:H93"/>
    <mergeCell ref="N19:N20"/>
    <mergeCell ref="B90:D90"/>
    <mergeCell ref="G90:I90"/>
    <mergeCell ref="B91:D91"/>
    <mergeCell ref="G91:H91"/>
    <mergeCell ref="B92:D92"/>
    <mergeCell ref="G92:I92"/>
    <mergeCell ref="H18:H20"/>
    <mergeCell ref="I18:I20"/>
    <mergeCell ref="J18:K18"/>
    <mergeCell ref="L18:L20"/>
    <mergeCell ref="M18:N18"/>
    <mergeCell ref="F19:F20"/>
    <mergeCell ref="G19:G20"/>
  </mergeCells>
  <pageMargins left="0.7" right="0.7" top="0.75" bottom="0.75" header="0.3" footer="0.3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2018-10-09T09:40:30Z</dcterms:modified>
</cp:coreProperties>
</file>