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definedNames>
    <definedName name="_xlnm.Print_Area" localSheetId="0">Лист1!$A$1:$J$92</definedName>
  </definedNames>
  <calcPr calcId="125725"/>
</workbook>
</file>

<file path=xl/calcChain.xml><?xml version="1.0" encoding="utf-8"?>
<calcChain xmlns="http://schemas.openxmlformats.org/spreadsheetml/2006/main">
  <c r="E86" i="1"/>
  <c r="E37"/>
  <c r="E33"/>
  <c r="E32"/>
  <c r="E29"/>
  <c r="E26"/>
  <c r="G27"/>
  <c r="G29"/>
  <c r="G32"/>
  <c r="G33"/>
  <c r="G34"/>
  <c r="G35"/>
  <c r="G31"/>
  <c r="G41"/>
  <c r="G42"/>
  <c r="G40"/>
  <c r="D54" l="1"/>
  <c r="G91"/>
  <c r="A91"/>
  <c r="G89"/>
  <c r="A89"/>
  <c r="J87"/>
  <c r="J85"/>
  <c r="I84"/>
  <c r="H84"/>
  <c r="G84"/>
  <c r="F84"/>
  <c r="E84"/>
  <c r="D84"/>
  <c r="J83"/>
  <c r="J82"/>
  <c r="J81"/>
  <c r="I80"/>
  <c r="I79" s="1"/>
  <c r="H80"/>
  <c r="G80"/>
  <c r="F80"/>
  <c r="J80" s="1"/>
  <c r="E80"/>
  <c r="E79" s="1"/>
  <c r="D80"/>
  <c r="H79"/>
  <c r="G79"/>
  <c r="D79"/>
  <c r="J78"/>
  <c r="J77"/>
  <c r="J76"/>
  <c r="J75"/>
  <c r="I74"/>
  <c r="H74"/>
  <c r="G74"/>
  <c r="F74"/>
  <c r="J74" s="1"/>
  <c r="E74"/>
  <c r="D74"/>
  <c r="J73"/>
  <c r="J72"/>
  <c r="J71"/>
  <c r="J70"/>
  <c r="J69"/>
  <c r="I68"/>
  <c r="H68"/>
  <c r="G68"/>
  <c r="F68"/>
  <c r="E68"/>
  <c r="D68"/>
  <c r="J67"/>
  <c r="J66"/>
  <c r="I65"/>
  <c r="H65"/>
  <c r="G65"/>
  <c r="F65"/>
  <c r="E65"/>
  <c r="D65"/>
  <c r="J64"/>
  <c r="J63"/>
  <c r="I62"/>
  <c r="I60" s="1"/>
  <c r="I59" s="1"/>
  <c r="H62"/>
  <c r="G62"/>
  <c r="F62"/>
  <c r="E62"/>
  <c r="E60" s="1"/>
  <c r="E59" s="1"/>
  <c r="D62"/>
  <c r="J61"/>
  <c r="H60"/>
  <c r="H59" s="1"/>
  <c r="G60"/>
  <c r="G59" s="1"/>
  <c r="F60"/>
  <c r="D60"/>
  <c r="D59" s="1"/>
  <c r="F59"/>
  <c r="J58"/>
  <c r="J57"/>
  <c r="J56"/>
  <c r="J55"/>
  <c r="I54"/>
  <c r="J54"/>
  <c r="J53"/>
  <c r="J52"/>
  <c r="J51"/>
  <c r="I50"/>
  <c r="H50"/>
  <c r="G50"/>
  <c r="F50"/>
  <c r="E50"/>
  <c r="D50"/>
  <c r="J49"/>
  <c r="J48"/>
  <c r="I47"/>
  <c r="H47"/>
  <c r="G47"/>
  <c r="F47"/>
  <c r="E47"/>
  <c r="D47"/>
  <c r="J45"/>
  <c r="I44"/>
  <c r="H44"/>
  <c r="F44"/>
  <c r="D44"/>
  <c r="J43"/>
  <c r="J38"/>
  <c r="I37"/>
  <c r="I30" s="1"/>
  <c r="H37"/>
  <c r="H30" s="1"/>
  <c r="G37"/>
  <c r="F37"/>
  <c r="D37"/>
  <c r="I26"/>
  <c r="I25" s="1"/>
  <c r="H26"/>
  <c r="H25" s="1"/>
  <c r="G26"/>
  <c r="G25" s="1"/>
  <c r="F26"/>
  <c r="D26"/>
  <c r="D25" s="1"/>
  <c r="F25"/>
  <c r="E15"/>
  <c r="E14"/>
  <c r="E13"/>
  <c r="D12"/>
  <c r="E12" s="1"/>
  <c r="J11"/>
  <c r="B11"/>
  <c r="J10"/>
  <c r="B10"/>
  <c r="J9"/>
  <c r="B9"/>
  <c r="H5"/>
  <c r="G5"/>
  <c r="A5"/>
  <c r="E23" l="1"/>
  <c r="D30"/>
  <c r="D24" s="1"/>
  <c r="D23" s="1"/>
  <c r="G30"/>
  <c r="G24" s="1"/>
  <c r="G23" s="1"/>
  <c r="H24"/>
  <c r="H23" s="1"/>
  <c r="I24"/>
  <c r="I23" s="1"/>
  <c r="J25"/>
  <c r="J59"/>
  <c r="J37"/>
  <c r="F30"/>
  <c r="J44"/>
  <c r="J60"/>
  <c r="F79"/>
  <c r="J79" s="1"/>
  <c r="J26"/>
  <c r="J47"/>
  <c r="J50"/>
  <c r="J62"/>
  <c r="J65"/>
  <c r="J68"/>
  <c r="J84"/>
  <c r="J30" l="1"/>
  <c r="F24"/>
  <c r="F23" l="1"/>
  <c r="J23" s="1"/>
  <c r="J24"/>
</calcChain>
</file>

<file path=xl/sharedStrings.xml><?xml version="1.0" encoding="utf-8"?>
<sst xmlns="http://schemas.openxmlformats.org/spreadsheetml/2006/main" count="114" uniqueCount="107">
  <si>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</si>
  <si>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</si>
  <si>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</si>
  <si>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</si>
  <si>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за ЄДРПОУ</t>
  </si>
  <si>
    <t>Територія</t>
  </si>
  <si>
    <t>за КОАТУУ</t>
  </si>
  <si>
    <t>Організаційно-правова форма господарювання</t>
  </si>
  <si>
    <t>за КОПФГ</t>
  </si>
  <si>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</si>
  <si>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</si>
  <si>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</si>
  <si>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Одиниця виміру: грн, коп.</t>
  </si>
  <si>
    <t>Показники</t>
  </si>
  <si>
    <t>КЕКВ та/або ККК</t>
  </si>
  <si>
    <t>Код рядка</t>
  </si>
  <si>
    <t>Затверджено на звітний рік</t>
  </si>
  <si>
    <t>Залишок на початок звітного року</t>
  </si>
  <si>
    <t>Надійшло коштів за звітний період (рік)</t>
  </si>
  <si>
    <t>Касові за звітний період (рік)</t>
  </si>
  <si>
    <t>Залишок на кінець звітного періоду (року)</t>
  </si>
  <si>
    <t>Х</t>
  </si>
  <si>
    <t>010</t>
  </si>
  <si>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</si>
  <si>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</si>
  <si>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</si>
  <si>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</si>
  <si>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</si>
  <si>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</si>
  <si>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</si>
  <si>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</si>
  <si>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</si>
  <si>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</si>
  <si>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</si>
  <si>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</si>
  <si>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</si>
  <si>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</si>
  <si>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</si>
  <si>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</si>
  <si>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</si>
  <si>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</si>
  <si>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</si>
  <si>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</si>
  <si>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</si>
  <si>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</si>
  <si>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</si>
  <si>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</si>
  <si>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</si>
  <si>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</si>
  <si>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</si>
  <si>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</si>
  <si>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</si>
  <si>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</si>
  <si>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</si>
  <si>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</si>
  <si>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</si>
  <si>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</si>
  <si>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</si>
  <si>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</si>
  <si>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</si>
  <si>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</si>
  <si>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</si>
  <si>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</si>
  <si>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</si>
  <si>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</si>
  <si>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</si>
  <si>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</si>
  <si>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</si>
  <si>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</si>
  <si>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</si>
  <si>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</si>
  <si>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</si>
  <si>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</si>
  <si>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</si>
  <si>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</si>
  <si>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</si>
  <si>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</si>
  <si>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</si>
  <si>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</si>
  <si>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</si>
  <si>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</si>
  <si>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</si>
  <si>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</si>
  <si>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</si>
  <si>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</si>
  <si>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</si>
  <si>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</si>
  <si>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</si>
  <si>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</si>
  <si>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</si>
  <si>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</si>
  <si>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</si>
  <si>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</si>
  <si>
    <t>(підпис)</t>
  </si>
  <si>
    <t>(ініціали, прізвище)</t>
  </si>
  <si>
    <t>Почапинський НВК</t>
  </si>
  <si>
    <t>Видатки та надання кредитів -  усього</t>
  </si>
  <si>
    <t>у тому числі:
Поточні видатки</t>
  </si>
  <si>
    <t>0611020</t>
  </si>
  <si>
    <t xml:space="preserve">Код та назва відомчої класифікації видатків та кредитування державного бюджету </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</si>
  <si>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</si>
  <si>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</si>
  <si>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</si>
  <si>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r>
      <t xml:space="preserve">Періодичність: </t>
    </r>
    <r>
      <rPr>
        <u/>
        <sz val="10"/>
        <color indexed="8"/>
        <rFont val="Times New Roman"/>
        <family val="1"/>
        <charset val="204"/>
      </rPr>
      <t>квартальна</t>
    </r>
    <r>
      <rPr>
        <sz val="10"/>
        <color indexed="8"/>
        <rFont val="Times New Roman"/>
        <family val="1"/>
        <charset val="204"/>
      </rPr>
      <t>, річна</t>
    </r>
  </si>
  <si>
    <r>
      <t>Затверджено на звітний період (рік)</t>
    </r>
    <r>
      <rPr>
        <b/>
        <vertAlign val="superscript"/>
        <sz val="10"/>
        <color indexed="8"/>
        <rFont val="Times New Roman"/>
        <family val="1"/>
        <charset val="204"/>
      </rPr>
      <t>1</t>
    </r>
  </si>
  <si>
    <t>за  2018р</t>
  </si>
  <si>
    <t>16 січня 2019р</t>
  </si>
</sst>
</file>

<file path=xl/styles.xml><?xml version="1.0" encoding="utf-8"?>
<styleSheet xmlns="http://schemas.openxmlformats.org/spreadsheetml/2006/main">
  <numFmts count="1">
    <numFmt numFmtId="164" formatCode="#,##0.00;\-#,##0.00;#,&quot;-&quot;"/>
  </numFmts>
  <fonts count="20">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sz val="9"/>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10"/>
      <color indexed="8"/>
      <name val="Times New Roman"/>
      <family val="1"/>
      <charset val="204"/>
    </font>
    <font>
      <b/>
      <sz val="10"/>
      <color indexed="8"/>
      <name val="Times New Roman"/>
      <family val="1"/>
      <charset val="204"/>
    </font>
    <font>
      <b/>
      <sz val="7"/>
      <color indexed="8"/>
      <name val="Times New Roman"/>
      <family val="1"/>
      <charset val="204"/>
    </font>
    <font>
      <b/>
      <i/>
      <sz val="10"/>
      <color indexed="8"/>
      <name val="Times New Roman"/>
      <family val="1"/>
      <charset val="204"/>
    </font>
    <font>
      <sz val="10"/>
      <color indexed="8"/>
      <name val="Times New Roman"/>
      <family val="1"/>
      <charset val="204"/>
    </font>
    <font>
      <u/>
      <sz val="10"/>
      <color indexed="8"/>
      <name val="Times New Roman"/>
      <family val="1"/>
      <charset val="204"/>
    </font>
    <font>
      <b/>
      <vertAlign val="superscript"/>
      <sz val="10"/>
      <color indexed="8"/>
      <name val="Times New Roman"/>
      <family val="1"/>
      <charset val="204"/>
    </font>
    <font>
      <b/>
      <i/>
      <sz val="10"/>
      <name val="Times New Roman"/>
      <family val="1"/>
      <charset val="204"/>
    </font>
    <font>
      <b/>
      <sz val="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diagonal/>
    </border>
  </borders>
  <cellStyleXfs count="1">
    <xf numFmtId="0" fontId="0" fillId="0" borderId="0"/>
  </cellStyleXfs>
  <cellXfs count="122">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xf numFmtId="0" fontId="3" fillId="0" borderId="1" xfId="0" applyFont="1" applyBorder="1" applyAlignment="1"/>
    <xf numFmtId="0" fontId="4" fillId="0" borderId="0" xfId="0" applyFont="1"/>
    <xf numFmtId="0" fontId="4" fillId="0" borderId="0" xfId="0" applyFont="1" applyAlignment="1">
      <alignment horizontal="center"/>
    </xf>
    <xf numFmtId="0" fontId="5" fillId="0" borderId="0" xfId="0" applyFont="1" applyBorder="1" applyAlignment="1">
      <alignment horizontal="center" vertical="center" wrapText="1"/>
    </xf>
    <xf numFmtId="0" fontId="4" fillId="0" borderId="0" xfId="0" applyFont="1" applyAlignment="1"/>
    <xf numFmtId="0" fontId="6" fillId="0" borderId="4" xfId="0" applyFont="1" applyBorder="1" applyAlignment="1">
      <alignment horizontal="center" vertical="center" wrapText="1"/>
    </xf>
    <xf numFmtId="164" fontId="6"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4" fillId="0" borderId="4" xfId="0" applyFont="1" applyBorder="1" applyAlignment="1">
      <alignment vertical="center" wrapText="1"/>
    </xf>
    <xf numFmtId="164" fontId="4" fillId="0" borderId="4" xfId="0" applyNumberFormat="1" applyFont="1" applyBorder="1" applyAlignment="1" applyProtection="1">
      <alignment horizontal="right" vertical="center" wrapText="1"/>
    </xf>
    <xf numFmtId="164" fontId="10" fillId="2" borderId="4" xfId="0" applyNumberFormat="1" applyFont="1" applyFill="1" applyBorder="1" applyAlignment="1" applyProtection="1">
      <alignment horizontal="right" vertical="center"/>
      <protection locked="0"/>
    </xf>
    <xf numFmtId="164" fontId="10" fillId="2" borderId="4" xfId="0" applyNumberFormat="1" applyFont="1" applyFill="1" applyBorder="1" applyAlignment="1" applyProtection="1">
      <alignment horizontal="right" vertical="center"/>
    </xf>
    <xf numFmtId="164" fontId="6" fillId="2" borderId="4" xfId="0" applyNumberFormat="1" applyFont="1" applyFill="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164" fontId="7" fillId="0" borderId="4" xfId="0" applyNumberFormat="1" applyFont="1" applyBorder="1" applyAlignment="1" applyProtection="1">
      <alignment horizontal="right" vertical="center" wrapText="1"/>
    </xf>
    <xf numFmtId="0" fontId="11" fillId="0" borderId="4" xfId="0" applyFont="1" applyBorder="1" applyAlignment="1">
      <alignment vertical="center" wrapText="1"/>
    </xf>
    <xf numFmtId="0" fontId="4" fillId="0" borderId="2" xfId="0" applyFont="1" applyBorder="1" applyAlignment="1">
      <alignment vertical="center" wrapText="1"/>
    </xf>
    <xf numFmtId="0" fontId="0" fillId="2" borderId="0" xfId="0" applyFill="1"/>
    <xf numFmtId="0" fontId="12" fillId="0" borderId="0" xfId="0" applyFont="1"/>
    <xf numFmtId="0" fontId="1" fillId="0" borderId="0" xfId="0" applyFont="1" applyAlignment="1">
      <alignment horizontal="left"/>
    </xf>
    <xf numFmtId="0" fontId="1" fillId="0" borderId="0" xfId="0" applyFont="1" applyBorder="1" applyAlignment="1">
      <alignment horizontal="left"/>
    </xf>
    <xf numFmtId="0" fontId="4" fillId="0" borderId="6" xfId="0" applyFont="1" applyBorder="1" applyAlignment="1">
      <alignment vertical="center" wrapText="1"/>
    </xf>
    <xf numFmtId="0" fontId="4" fillId="0" borderId="6" xfId="0" applyFont="1" applyBorder="1" applyAlignment="1">
      <alignment horizontal="center" vertical="center" wrapText="1"/>
    </xf>
    <xf numFmtId="164" fontId="4" fillId="2" borderId="6" xfId="0" applyNumberFormat="1" applyFont="1" applyFill="1" applyBorder="1" applyAlignment="1" applyProtection="1">
      <alignment horizontal="right" vertical="center"/>
      <protection locked="0"/>
    </xf>
    <xf numFmtId="164" fontId="4" fillId="0" borderId="6" xfId="0" applyNumberFormat="1" applyFont="1" applyBorder="1" applyAlignment="1" applyProtection="1">
      <alignment horizontal="right"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2" fontId="7" fillId="2" borderId="0" xfId="0" applyNumberFormat="1" applyFont="1" applyFill="1" applyBorder="1" applyAlignment="1" applyProtection="1">
      <alignment horizontal="right" vertical="center"/>
    </xf>
    <xf numFmtId="2" fontId="6" fillId="0" borderId="0"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2" fontId="4" fillId="2" borderId="0" xfId="0" applyNumberFormat="1" applyFont="1" applyFill="1" applyBorder="1" applyAlignment="1" applyProtection="1">
      <alignment horizontal="right" vertical="center"/>
      <protection locked="0"/>
    </xf>
    <xf numFmtId="2" fontId="4" fillId="2" borderId="0" xfId="0" applyNumberFormat="1" applyFont="1" applyFill="1" applyBorder="1" applyAlignment="1" applyProtection="1">
      <alignment horizontal="right" vertical="center"/>
    </xf>
    <xf numFmtId="2" fontId="4" fillId="0" borderId="0" xfId="0" applyNumberFormat="1" applyFont="1" applyBorder="1" applyAlignment="1">
      <alignment horizontal="right" vertical="center" wrapText="1"/>
    </xf>
    <xf numFmtId="2" fontId="7" fillId="2" borderId="0" xfId="0" applyNumberFormat="1" applyFont="1" applyFill="1" applyBorder="1" applyAlignment="1" applyProtection="1">
      <alignment horizontal="right" vertical="center"/>
      <protection locked="0"/>
    </xf>
    <xf numFmtId="0" fontId="8" fillId="0" borderId="0" xfId="0" applyFont="1" applyBorder="1" applyAlignment="1">
      <alignment horizontal="center" vertical="center" wrapText="1"/>
    </xf>
    <xf numFmtId="0" fontId="6" fillId="0" borderId="0" xfId="0" applyFont="1" applyBorder="1" applyAlignment="1">
      <alignment horizontal="right" vertical="center" wrapText="1"/>
    </xf>
    <xf numFmtId="2" fontId="6" fillId="2" borderId="0" xfId="0" applyNumberFormat="1" applyFont="1" applyFill="1" applyBorder="1" applyAlignment="1" applyProtection="1">
      <alignment horizontal="right" vertical="center"/>
    </xf>
    <xf numFmtId="2" fontId="7" fillId="0" borderId="0" xfId="0" applyNumberFormat="1" applyFont="1" applyBorder="1" applyAlignment="1">
      <alignment horizontal="right" vertical="center" wrapText="1"/>
    </xf>
    <xf numFmtId="0" fontId="6" fillId="0" borderId="0" xfId="0" applyFont="1" applyBorder="1" applyAlignment="1">
      <alignment wrapText="1"/>
    </xf>
    <xf numFmtId="2" fontId="6" fillId="2" borderId="0" xfId="0" applyNumberFormat="1" applyFont="1" applyFill="1" applyBorder="1" applyAlignment="1" applyProtection="1">
      <alignment horizontal="right" vertical="center"/>
      <protection locked="0"/>
    </xf>
    <xf numFmtId="2" fontId="4" fillId="0" borderId="0" xfId="0" applyNumberFormat="1" applyFont="1" applyBorder="1" applyAlignment="1" applyProtection="1">
      <alignment horizontal="right" vertical="center"/>
    </xf>
    <xf numFmtId="2" fontId="4" fillId="0" borderId="0" xfId="0" applyNumberFormat="1" applyFont="1" applyBorder="1" applyAlignment="1" applyProtection="1">
      <alignment horizontal="right" vertical="center" wrapText="1"/>
    </xf>
    <xf numFmtId="164" fontId="4" fillId="0" borderId="6" xfId="0" applyNumberFormat="1" applyFont="1" applyBorder="1" applyAlignment="1" applyProtection="1">
      <alignment horizontal="right" vertical="center"/>
      <protection locked="0"/>
    </xf>
    <xf numFmtId="0" fontId="4" fillId="0" borderId="2" xfId="0" applyFont="1" applyBorder="1" applyAlignment="1">
      <alignment horizontal="center" vertical="center" wrapText="1"/>
    </xf>
    <xf numFmtId="164" fontId="4" fillId="2" borderId="2" xfId="0" applyNumberFormat="1" applyFont="1" applyFill="1" applyBorder="1" applyAlignment="1" applyProtection="1">
      <alignment horizontal="right" vertical="center"/>
      <protection locked="0"/>
    </xf>
    <xf numFmtId="164" fontId="4" fillId="2" borderId="2" xfId="0" applyNumberFormat="1" applyFont="1" applyFill="1" applyBorder="1" applyAlignment="1" applyProtection="1">
      <alignment horizontal="right" vertical="center"/>
    </xf>
    <xf numFmtId="164" fontId="4" fillId="0" borderId="2" xfId="0" applyNumberFormat="1" applyFont="1" applyBorder="1" applyAlignment="1" applyProtection="1">
      <alignment horizontal="right" vertical="center" wrapText="1"/>
    </xf>
    <xf numFmtId="164" fontId="6" fillId="4" borderId="6" xfId="0" applyNumberFormat="1" applyFont="1" applyFill="1" applyBorder="1" applyAlignment="1" applyProtection="1">
      <alignment horizontal="right" vertical="center"/>
      <protection locked="0"/>
    </xf>
    <xf numFmtId="0" fontId="12" fillId="0" borderId="0" xfId="0" applyFont="1" applyAlignment="1">
      <alignment wrapText="1"/>
    </xf>
    <xf numFmtId="0" fontId="15" fillId="0" borderId="0" xfId="0" applyFont="1" applyAlignment="1"/>
    <xf numFmtId="0" fontId="15" fillId="0" borderId="0" xfId="0" applyFont="1"/>
    <xf numFmtId="0" fontId="15" fillId="0" borderId="2" xfId="0" applyFont="1" applyBorder="1" applyAlignment="1">
      <alignment horizontal="center" wrapText="1"/>
    </xf>
    <xf numFmtId="0" fontId="12" fillId="0" borderId="0"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15" fillId="0" borderId="2" xfId="0" applyFont="1" applyBorder="1" applyAlignment="1">
      <alignment horizontal="center" vertical="center" wrapText="1"/>
    </xf>
    <xf numFmtId="49" fontId="12" fillId="2" borderId="1" xfId="0" applyNumberFormat="1" applyFont="1" applyFill="1" applyBorder="1" applyAlignment="1" applyProtection="1">
      <alignment horizontal="center" wrapText="1"/>
    </xf>
    <xf numFmtId="0" fontId="14" fillId="0" borderId="3" xfId="0" applyFont="1" applyBorder="1" applyAlignment="1">
      <alignment wrapText="1"/>
    </xf>
    <xf numFmtId="49" fontId="12" fillId="3" borderId="1" xfId="0" applyNumberFormat="1" applyFont="1" applyFill="1" applyBorder="1" applyAlignment="1" applyProtection="1">
      <alignment wrapText="1"/>
      <protection locked="0"/>
    </xf>
    <xf numFmtId="1" fontId="12" fillId="2" borderId="1" xfId="0" applyNumberFormat="1" applyFont="1" applyFill="1" applyBorder="1" applyAlignment="1" applyProtection="1">
      <alignment horizontal="center" wrapText="1"/>
    </xf>
    <xf numFmtId="49" fontId="12" fillId="3" borderId="1" xfId="0" applyNumberFormat="1" applyFont="1" applyFill="1" applyBorder="1" applyAlignment="1" applyProtection="1">
      <alignment horizontal="center" wrapText="1"/>
      <protection locked="0"/>
    </xf>
    <xf numFmtId="0" fontId="15" fillId="0" borderId="0" xfId="0" applyFont="1" applyAlignment="1">
      <alignment horizontal="justify" vertical="top" wrapText="1"/>
    </xf>
    <xf numFmtId="0" fontId="12" fillId="0" borderId="4" xfId="0" applyFont="1" applyBorder="1" applyAlignment="1">
      <alignment horizontal="center" vertical="top" wrapText="1"/>
    </xf>
    <xf numFmtId="0" fontId="12" fillId="0" borderId="4" xfId="0" applyFont="1" applyBorder="1" applyAlignment="1">
      <alignment horizontal="center" vertical="center" wrapText="1"/>
    </xf>
    <xf numFmtId="49" fontId="12" fillId="4" borderId="4" xfId="0" applyNumberFormat="1" applyFont="1" applyFill="1" applyBorder="1" applyAlignment="1">
      <alignment horizontal="center" vertical="center" wrapText="1"/>
    </xf>
    <xf numFmtId="164" fontId="12" fillId="4" borderId="4" xfId="0" applyNumberFormat="1" applyFont="1" applyFill="1" applyBorder="1" applyAlignment="1" applyProtection="1">
      <alignment horizontal="right" vertical="center" wrapText="1"/>
    </xf>
    <xf numFmtId="49" fontId="12" fillId="0" borderId="4" xfId="0" applyNumberFormat="1" applyFont="1" applyBorder="1" applyAlignment="1">
      <alignment horizontal="center" vertical="center" wrapText="1"/>
    </xf>
    <xf numFmtId="164" fontId="12" fillId="0" borderId="4" xfId="0" applyNumberFormat="1" applyFont="1" applyBorder="1" applyAlignment="1" applyProtection="1">
      <alignment horizontal="right" vertical="center" wrapText="1"/>
    </xf>
    <xf numFmtId="0" fontId="12" fillId="0" borderId="4" xfId="0" applyFont="1" applyBorder="1" applyAlignment="1">
      <alignment vertical="center" wrapText="1"/>
    </xf>
    <xf numFmtId="0" fontId="14" fillId="0" borderId="4" xfId="0" applyFont="1" applyBorder="1" applyAlignment="1">
      <alignment vertical="center" wrapText="1"/>
    </xf>
    <xf numFmtId="0" fontId="1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164" fontId="14" fillId="2" borderId="4" xfId="0" applyNumberFormat="1" applyFont="1" applyFill="1" applyBorder="1" applyAlignment="1" applyProtection="1">
      <alignment horizontal="right" vertical="center" wrapText="1"/>
    </xf>
    <xf numFmtId="164" fontId="14" fillId="2" borderId="4" xfId="0" applyNumberFormat="1" applyFont="1" applyFill="1" applyBorder="1" applyAlignment="1" applyProtection="1">
      <alignment horizontal="right" vertical="center" wrapText="1"/>
      <protection locked="0"/>
    </xf>
    <xf numFmtId="164" fontId="14" fillId="0" borderId="4" xfId="0" applyNumberFormat="1" applyFont="1" applyBorder="1" applyAlignment="1" applyProtection="1">
      <alignment horizontal="right" vertical="center" wrapText="1"/>
    </xf>
    <xf numFmtId="164" fontId="12" fillId="4" borderId="4" xfId="0" applyNumberFormat="1" applyFont="1" applyFill="1" applyBorder="1" applyAlignment="1" applyProtection="1">
      <alignment horizontal="right" vertical="center" wrapText="1"/>
      <protection locked="0"/>
    </xf>
    <xf numFmtId="164" fontId="12" fillId="2" borderId="4" xfId="0" applyNumberFormat="1" applyFont="1" applyFill="1" applyBorder="1" applyAlignment="1" applyProtection="1">
      <alignment horizontal="right" vertical="center" wrapText="1"/>
      <protection locked="0"/>
    </xf>
    <xf numFmtId="164" fontId="12" fillId="2" borderId="4" xfId="0" applyNumberFormat="1" applyFont="1" applyFill="1" applyBorder="1" applyAlignment="1" applyProtection="1">
      <alignment horizontal="right" vertical="center" wrapText="1"/>
    </xf>
    <xf numFmtId="0" fontId="14" fillId="0" borderId="4" xfId="0" applyFont="1" applyBorder="1" applyAlignment="1">
      <alignment horizontal="justify" vertical="center" wrapText="1"/>
    </xf>
    <xf numFmtId="164" fontId="14" fillId="4" borderId="4" xfId="0" applyNumberFormat="1" applyFont="1" applyFill="1" applyBorder="1" applyAlignment="1" applyProtection="1">
      <alignment horizontal="right" vertical="center" wrapText="1"/>
      <protection locked="0"/>
    </xf>
    <xf numFmtId="164" fontId="14" fillId="4" borderId="4" xfId="0" applyNumberFormat="1" applyFont="1" applyFill="1" applyBorder="1" applyAlignment="1" applyProtection="1">
      <alignment horizontal="right" vertical="center" wrapText="1"/>
    </xf>
    <xf numFmtId="0" fontId="12" fillId="0" borderId="4" xfId="0" applyFont="1" applyBorder="1" applyAlignment="1">
      <alignment horizontal="justify" vertical="center" wrapText="1"/>
    </xf>
    <xf numFmtId="0" fontId="15" fillId="5" borderId="0" xfId="0" applyFont="1" applyFill="1"/>
    <xf numFmtId="0" fontId="18" fillId="0" borderId="4" xfId="0" applyFont="1" applyBorder="1" applyAlignment="1">
      <alignment vertical="center" wrapText="1"/>
    </xf>
    <xf numFmtId="0" fontId="19" fillId="0" borderId="4" xfId="0" applyFont="1" applyBorder="1" applyAlignment="1">
      <alignment vertical="center" wrapText="1"/>
    </xf>
    <xf numFmtId="164" fontId="14" fillId="2" borderId="4" xfId="0" applyNumberFormat="1" applyFont="1" applyFill="1" applyBorder="1" applyAlignment="1" applyProtection="1">
      <alignment horizontal="right" vertical="center"/>
      <protection locked="0"/>
    </xf>
    <xf numFmtId="164" fontId="14" fillId="2" borderId="4" xfId="0" applyNumberFormat="1" applyFont="1" applyFill="1" applyBorder="1" applyAlignment="1" applyProtection="1">
      <alignment horizontal="right" vertical="center"/>
    </xf>
    <xf numFmtId="164" fontId="12" fillId="2" borderId="4" xfId="0" applyNumberFormat="1" applyFont="1" applyFill="1" applyBorder="1" applyAlignment="1" applyProtection="1">
      <alignment horizontal="right" vertical="center"/>
    </xf>
    <xf numFmtId="164" fontId="12" fillId="2" borderId="4" xfId="0" applyNumberFormat="1" applyFont="1" applyFill="1" applyBorder="1" applyAlignment="1" applyProtection="1">
      <alignment horizontal="right" vertical="center"/>
      <protection locked="0"/>
    </xf>
    <xf numFmtId="164" fontId="14" fillId="4" borderId="4" xfId="0" applyNumberFormat="1" applyFont="1" applyFill="1" applyBorder="1" applyAlignment="1" applyProtection="1">
      <alignment horizontal="right" vertical="center"/>
      <protection locked="0"/>
    </xf>
    <xf numFmtId="164" fontId="14" fillId="4" borderId="4" xfId="0" applyNumberFormat="1" applyFont="1" applyFill="1" applyBorder="1" applyAlignment="1" applyProtection="1">
      <alignment horizontal="right" vertical="center"/>
    </xf>
    <xf numFmtId="164" fontId="14" fillId="0" borderId="4" xfId="0" applyNumberFormat="1" applyFont="1" applyBorder="1" applyAlignment="1" applyProtection="1">
      <alignment horizontal="right" vertical="center"/>
    </xf>
    <xf numFmtId="0" fontId="11" fillId="0" borderId="4" xfId="0" applyFont="1" applyBorder="1" applyAlignment="1">
      <alignment horizontal="justify" vertical="center" wrapText="1"/>
    </xf>
    <xf numFmtId="0" fontId="11" fillId="0" borderId="4" xfId="0" applyFont="1" applyBorder="1" applyAlignment="1">
      <alignment horizontal="center" vertical="center" wrapText="1"/>
    </xf>
    <xf numFmtId="164" fontId="11" fillId="2" borderId="4" xfId="0" applyNumberFormat="1" applyFont="1" applyFill="1" applyBorder="1" applyAlignment="1" applyProtection="1">
      <alignment horizontal="right" vertical="center"/>
      <protection locked="0"/>
    </xf>
    <xf numFmtId="164" fontId="11" fillId="2" borderId="4" xfId="0" applyNumberFormat="1" applyFont="1" applyFill="1" applyBorder="1" applyAlignment="1" applyProtection="1">
      <alignment horizontal="right" vertical="center"/>
    </xf>
    <xf numFmtId="0" fontId="14" fillId="0" borderId="3" xfId="0" applyFont="1" applyBorder="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14" fillId="0" borderId="1" xfId="0" applyFont="1" applyBorder="1" applyAlignment="1">
      <alignment horizontal="center" wrapText="1"/>
    </xf>
    <xf numFmtId="0" fontId="14" fillId="0" borderId="3" xfId="0" applyFont="1" applyBorder="1" applyAlignment="1">
      <alignment horizontal="center" wrapText="1"/>
    </xf>
    <xf numFmtId="0" fontId="12" fillId="0" borderId="0" xfId="0" applyFont="1" applyAlignment="1">
      <alignment horizontal="left" wrapText="1"/>
    </xf>
    <xf numFmtId="0" fontId="14" fillId="0" borderId="1" xfId="0" applyFont="1" applyBorder="1" applyAlignment="1">
      <alignment horizontal="center"/>
    </xf>
    <xf numFmtId="0" fontId="14" fillId="0" borderId="1" xfId="0" applyFont="1" applyBorder="1" applyAlignment="1">
      <alignment horizontal="left" wrapText="1"/>
    </xf>
    <xf numFmtId="0" fontId="14" fillId="0" borderId="3" xfId="0" applyFont="1" applyBorder="1" applyAlignment="1">
      <alignment horizontal="left" wrapText="1"/>
    </xf>
    <xf numFmtId="0" fontId="12" fillId="0" borderId="0" xfId="0" applyFont="1" applyBorder="1" applyAlignment="1">
      <alignment horizontal="left" vertical="top" wrapText="1"/>
    </xf>
    <xf numFmtId="0" fontId="12" fillId="0" borderId="4" xfId="0" applyFont="1" applyBorder="1" applyAlignment="1">
      <alignment horizontal="center" vertical="center" wrapText="1"/>
    </xf>
    <xf numFmtId="0" fontId="12" fillId="0" borderId="4" xfId="0" applyFont="1" applyBorder="1" applyAlignment="1">
      <alignment horizontal="center" vertical="top" wrapText="1"/>
    </xf>
    <xf numFmtId="0" fontId="13" fillId="0" borderId="5"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2" fillId="2" borderId="1" xfId="0" applyFont="1" applyFill="1" applyBorder="1" applyAlignment="1">
      <alignment horizontal="center"/>
    </xf>
    <xf numFmtId="0" fontId="1" fillId="0" borderId="1" xfId="0" applyFont="1" applyBorder="1" applyAlignment="1">
      <alignment horizontal="left"/>
    </xf>
    <xf numFmtId="0" fontId="12" fillId="0" borderId="1"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1;&#1072;&#1088;&#1080;&#1089;&#1072;/Desktop/&#1047;&#1074;&#1110;&#1090;%20&#1078;&#1086;&#1074;&#1090;&#1077;&#1085;&#1100;%202%20&#1110;%20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2.4 (7)"/>
      <sheetName val="Ф.2.4 (6)"/>
      <sheetName val="Ф.2.4 (5)"/>
      <sheetName val="Ф.2.4 (4)"/>
      <sheetName val="Ф.2.4 (3)"/>
      <sheetName val="Ф.2.4 (2)"/>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Відділ освіти Лисянської районної державної адміністрації</v>
          </cell>
        </row>
        <row r="5">
          <cell r="B5" t="str">
            <v>пл.Миру 27. см.Лисянка Лисянського р-н Черкаської обл</v>
          </cell>
        </row>
        <row r="7">
          <cell r="F7">
            <v>2</v>
          </cell>
        </row>
        <row r="10">
          <cell r="I10" t="str">
            <v>Орган з питань освіти та науки України</v>
          </cell>
        </row>
        <row r="13">
          <cell r="B13" t="str">
            <v>02147167</v>
          </cell>
        </row>
        <row r="14">
          <cell r="B14">
            <v>7122855100</v>
          </cell>
        </row>
        <row r="15">
          <cell r="B15">
            <v>410</v>
          </cell>
          <cell r="D15" t="str">
            <v>Орган державної влади</v>
          </cell>
        </row>
        <row r="26">
          <cell r="F26" t="str">
            <v>Л.М.Гнатюк</v>
          </cell>
        </row>
        <row r="28">
          <cell r="F28" t="str">
            <v>С.А.Шуляка</v>
          </cell>
        </row>
        <row r="30">
          <cell r="F30" t="str">
            <v xml:space="preserve">Керівник </v>
          </cell>
        </row>
        <row r="31">
          <cell r="F31" t="str">
            <v>Головний бухгалтер</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ow r="2">
          <cell r="A2" t="str">
            <v>про надходження та використання коштів загального фонду (форма</v>
          </cell>
          <cell r="C2" t="str">
            <v xml:space="preserve">      №2д,</v>
          </cell>
          <cell r="D2" t="str">
            <v xml:space="preserve">      №2м)</v>
          </cell>
        </row>
      </sheetData>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7">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8" refreshError="1"/>
      <sheetData sheetId="289">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05"/>
  <sheetViews>
    <sheetView tabSelected="1" view="pageBreakPreview" zoomScale="84" zoomScaleNormal="100" zoomScaleSheetLayoutView="84" workbookViewId="0">
      <selection activeCell="E87" sqref="E87"/>
    </sheetView>
  </sheetViews>
  <sheetFormatPr defaultRowHeight="15"/>
  <cols>
    <col min="1" max="1" width="55" customWidth="1"/>
    <col min="2" max="2" width="15.85546875" customWidth="1"/>
    <col min="3" max="3" width="13.140625" customWidth="1"/>
    <col min="4" max="4" width="22" customWidth="1"/>
    <col min="5" max="5" width="16.28515625" customWidth="1"/>
    <col min="7" max="7" width="15.28515625" customWidth="1"/>
    <col min="8" max="8" width="18.28515625" customWidth="1"/>
    <col min="9" max="9" width="0.5703125" hidden="1" customWidth="1"/>
    <col min="10" max="10" width="18.42578125" customWidth="1"/>
  </cols>
  <sheetData>
    <row r="1" spans="1:12">
      <c r="A1" s="1"/>
      <c r="B1" s="1"/>
      <c r="C1" s="1"/>
      <c r="D1" s="1"/>
      <c r="E1" s="1"/>
      <c r="F1" s="1"/>
      <c r="G1" s="105" t="s">
        <v>0</v>
      </c>
      <c r="H1" s="105"/>
      <c r="I1" s="105"/>
      <c r="J1" s="105"/>
      <c r="K1" s="2"/>
      <c r="L1" s="1"/>
    </row>
    <row r="2" spans="1:12">
      <c r="A2" s="1"/>
      <c r="B2" s="1"/>
      <c r="C2" s="1"/>
      <c r="D2" s="1"/>
      <c r="E2" s="1"/>
      <c r="F2" s="1"/>
      <c r="G2" s="105"/>
      <c r="H2" s="105"/>
      <c r="I2" s="105"/>
      <c r="J2" s="105"/>
      <c r="K2" s="2"/>
      <c r="L2" s="1"/>
    </row>
    <row r="3" spans="1:12">
      <c r="A3" s="1"/>
      <c r="B3" s="1"/>
      <c r="C3" s="1"/>
      <c r="D3" s="1"/>
      <c r="E3" s="1"/>
      <c r="F3" s="1"/>
      <c r="G3" s="105"/>
      <c r="H3" s="105"/>
      <c r="I3" s="105"/>
      <c r="J3" s="105"/>
      <c r="K3" s="2"/>
      <c r="L3" s="1"/>
    </row>
    <row r="4" spans="1:12">
      <c r="A4" s="106" t="s">
        <v>1</v>
      </c>
      <c r="B4" s="106"/>
      <c r="C4" s="106"/>
      <c r="D4" s="106"/>
      <c r="E4" s="106"/>
      <c r="F4" s="106"/>
      <c r="G4" s="106"/>
      <c r="H4" s="106"/>
      <c r="I4" s="106"/>
      <c r="J4" s="106"/>
      <c r="K4" s="3"/>
      <c r="L4" s="3"/>
    </row>
    <row r="5" spans="1:12">
      <c r="A5" s="107" t="str">
        <f>IF([1]ЗАПОЛНИТЬ!$F$7=1,CONCATENATE([1]шапки!A2),CONCATENATE([1]шапки!A2,[1]шапки!C2))</f>
        <v>про надходження та використання коштів загального фонду (форма      №2д,</v>
      </c>
      <c r="B5" s="107"/>
      <c r="C5" s="107"/>
      <c r="D5" s="107"/>
      <c r="E5" s="107"/>
      <c r="F5" s="107"/>
      <c r="G5" s="4" t="str">
        <f>IF([1]ЗАПОЛНИТЬ!$F$7=1,[1]шапки!C2,[1]шапки!D2)</f>
        <v xml:space="preserve">      №2м)</v>
      </c>
      <c r="H5" s="3" t="str">
        <f>IF([1]ЗАПОЛНИТЬ!$F$7=1,[1]шапки!D2,"")</f>
        <v/>
      </c>
      <c r="I5" s="3"/>
      <c r="J5" s="3"/>
      <c r="K5" s="3"/>
      <c r="L5" s="3"/>
    </row>
    <row r="6" spans="1:12">
      <c r="A6" s="106" t="s">
        <v>105</v>
      </c>
      <c r="B6" s="106"/>
      <c r="C6" s="106"/>
      <c r="D6" s="106"/>
      <c r="E6" s="106"/>
      <c r="F6" s="106"/>
      <c r="G6" s="106"/>
      <c r="H6" s="106"/>
      <c r="I6" s="106"/>
      <c r="J6" s="106"/>
      <c r="K6" s="1"/>
      <c r="L6" s="1"/>
    </row>
    <row r="7" spans="1:12" ht="6" customHeight="1">
      <c r="A7" s="5"/>
      <c r="B7" s="5"/>
      <c r="C7" s="5"/>
      <c r="D7" s="5"/>
      <c r="E7" s="5"/>
      <c r="F7" s="5"/>
      <c r="G7" s="5"/>
      <c r="H7" s="5"/>
      <c r="I7" s="5"/>
      <c r="J7" s="6" t="s">
        <v>2</v>
      </c>
      <c r="K7" s="5"/>
      <c r="L7" s="5"/>
    </row>
    <row r="8" spans="1:12" hidden="1">
      <c r="A8" s="5"/>
      <c r="B8" s="5"/>
      <c r="C8" s="5"/>
      <c r="D8" s="5"/>
      <c r="E8" s="5"/>
      <c r="F8" s="5"/>
      <c r="G8" s="5"/>
      <c r="H8" s="5"/>
      <c r="I8" s="5"/>
      <c r="J8" s="7"/>
      <c r="K8" s="5"/>
      <c r="L8" s="5"/>
    </row>
    <row r="9" spans="1:12">
      <c r="A9" s="56" t="s">
        <v>3</v>
      </c>
      <c r="B9" s="108" t="str">
        <f>[1]ЗАПОЛНИТЬ!B3</f>
        <v>Відділ освіти Лисянської районної державної адміністрації</v>
      </c>
      <c r="C9" s="108"/>
      <c r="D9" s="108"/>
      <c r="E9" s="108"/>
      <c r="F9" s="108"/>
      <c r="G9" s="108"/>
      <c r="H9" s="57" t="s">
        <v>4</v>
      </c>
      <c r="I9" s="58"/>
      <c r="J9" s="59" t="str">
        <f>[1]ЗАПОЛНИТЬ!B13</f>
        <v>02147167</v>
      </c>
      <c r="K9" s="60"/>
      <c r="L9" s="61"/>
    </row>
    <row r="10" spans="1:12">
      <c r="A10" s="62" t="s">
        <v>5</v>
      </c>
      <c r="B10" s="104" t="str">
        <f>[1]ЗАПОЛНИТЬ!B5</f>
        <v>пл.Миру 27. см.Лисянка Лисянського р-н Черкаської обл</v>
      </c>
      <c r="C10" s="104"/>
      <c r="D10" s="104"/>
      <c r="E10" s="104"/>
      <c r="F10" s="104"/>
      <c r="G10" s="104"/>
      <c r="H10" s="58" t="s">
        <v>6</v>
      </c>
      <c r="I10" s="58"/>
      <c r="J10" s="63">
        <f>[1]ЗАПОЛНИТЬ!B14</f>
        <v>7122855100</v>
      </c>
      <c r="K10" s="60"/>
      <c r="L10" s="62"/>
    </row>
    <row r="11" spans="1:12" ht="14.25" customHeight="1">
      <c r="A11" s="25" t="s">
        <v>7</v>
      </c>
      <c r="B11" s="109" t="str">
        <f>[1]ЗАПОЛНИТЬ!D15</f>
        <v>Орган державної влади</v>
      </c>
      <c r="C11" s="109"/>
      <c r="D11" s="109"/>
      <c r="E11" s="109"/>
      <c r="F11" s="109"/>
      <c r="G11" s="109"/>
      <c r="H11" s="58" t="s">
        <v>8</v>
      </c>
      <c r="I11" s="58"/>
      <c r="J11" s="63">
        <f>[1]ЗАПОЛНИТЬ!B15</f>
        <v>410</v>
      </c>
      <c r="K11" s="60"/>
      <c r="L11" s="62"/>
    </row>
    <row r="12" spans="1:12" ht="23.25" customHeight="1">
      <c r="A12" s="110" t="s">
        <v>99</v>
      </c>
      <c r="B12" s="110"/>
      <c r="C12" s="110"/>
      <c r="D12" s="64">
        <f>[1]ЗАПОЛНИТЬ!H9</f>
        <v>0</v>
      </c>
      <c r="E12" s="65" t="str">
        <f>IF(D12&gt;0,VLOOKUP(D12,'[1]ДовидникКВК(ГОС)'!A:B,2,FALSE),"")</f>
        <v/>
      </c>
      <c r="F12" s="65"/>
      <c r="G12" s="65"/>
      <c r="H12" s="65"/>
      <c r="I12" s="58"/>
      <c r="J12" s="58"/>
      <c r="K12" s="60"/>
      <c r="L12" s="61"/>
    </row>
    <row r="13" spans="1:12" ht="24.75" customHeight="1">
      <c r="A13" s="110" t="s">
        <v>9</v>
      </c>
      <c r="B13" s="110"/>
      <c r="C13" s="110"/>
      <c r="D13" s="66"/>
      <c r="E13" s="111" t="str">
        <f>IF(D13&gt;0,VLOOKUP(D13,[1]ДовидникКПК!B:C,2,FALSE),"")</f>
        <v/>
      </c>
      <c r="F13" s="111"/>
      <c r="G13" s="111"/>
      <c r="H13" s="111"/>
      <c r="I13" s="111"/>
      <c r="J13" s="111"/>
      <c r="K13" s="60"/>
      <c r="L13" s="61"/>
    </row>
    <row r="14" spans="1:12" ht="23.25" customHeight="1">
      <c r="A14" s="110" t="s">
        <v>10</v>
      </c>
      <c r="B14" s="110"/>
      <c r="C14" s="110"/>
      <c r="D14" s="67">
        <v>60</v>
      </c>
      <c r="E14" s="112" t="str">
        <f>[1]ЗАПОЛНИТЬ!I10</f>
        <v>Орган з питань освіти та науки України</v>
      </c>
      <c r="F14" s="112"/>
      <c r="G14" s="112"/>
      <c r="H14" s="112"/>
      <c r="I14" s="112"/>
      <c r="J14" s="112"/>
      <c r="K14" s="60"/>
      <c r="L14" s="61"/>
    </row>
    <row r="15" spans="1:12" ht="30.75" customHeight="1">
      <c r="A15" s="110" t="s">
        <v>11</v>
      </c>
      <c r="B15" s="110"/>
      <c r="C15" s="110"/>
      <c r="D15" s="68" t="s">
        <v>98</v>
      </c>
      <c r="E15" s="113"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113"/>
      <c r="G15" s="113"/>
      <c r="H15" s="113"/>
      <c r="I15" s="113"/>
      <c r="J15" s="113"/>
      <c r="K15" s="60"/>
      <c r="L15" s="61"/>
    </row>
    <row r="16" spans="1:12" ht="13.5" customHeight="1">
      <c r="A16" s="69" t="s">
        <v>103</v>
      </c>
      <c r="B16" s="58"/>
      <c r="C16" s="58"/>
      <c r="D16" s="58"/>
      <c r="E16" s="25" t="s">
        <v>95</v>
      </c>
      <c r="F16" s="58"/>
      <c r="G16" s="58"/>
      <c r="H16" s="58"/>
      <c r="I16" s="58"/>
      <c r="J16" s="58"/>
      <c r="K16" s="58"/>
      <c r="L16" s="58"/>
    </row>
    <row r="17" spans="1:12" ht="13.5" customHeight="1">
      <c r="A17" s="69" t="s">
        <v>12</v>
      </c>
      <c r="B17" s="58"/>
      <c r="C17" s="58"/>
      <c r="D17" s="58"/>
      <c r="E17" s="58"/>
      <c r="F17" s="58"/>
      <c r="G17" s="58"/>
      <c r="H17" s="58"/>
      <c r="I17" s="58"/>
      <c r="J17" s="58"/>
      <c r="K17" s="58"/>
      <c r="L17" s="58"/>
    </row>
    <row r="18" spans="1:12" ht="1.5" customHeight="1" thickBot="1">
      <c r="A18" s="114"/>
      <c r="B18" s="114"/>
      <c r="C18" s="114"/>
      <c r="D18" s="114"/>
      <c r="E18" s="114"/>
      <c r="F18" s="114"/>
      <c r="G18" s="114"/>
      <c r="H18" s="114"/>
      <c r="I18" s="114"/>
      <c r="J18" s="114"/>
      <c r="K18" s="114"/>
      <c r="L18" s="114"/>
    </row>
    <row r="19" spans="1:12" ht="16.5" thickTop="1" thickBot="1">
      <c r="A19" s="115" t="s">
        <v>13</v>
      </c>
      <c r="B19" s="116" t="s">
        <v>14</v>
      </c>
      <c r="C19" s="115" t="s">
        <v>15</v>
      </c>
      <c r="D19" s="116" t="s">
        <v>16</v>
      </c>
      <c r="E19" s="116" t="s">
        <v>104</v>
      </c>
      <c r="F19" s="116" t="s">
        <v>17</v>
      </c>
      <c r="G19" s="116" t="s">
        <v>18</v>
      </c>
      <c r="H19" s="116" t="s">
        <v>19</v>
      </c>
      <c r="I19" s="116"/>
      <c r="J19" s="116" t="s">
        <v>20</v>
      </c>
      <c r="K19" s="58"/>
      <c r="L19" s="58"/>
    </row>
    <row r="20" spans="1:12" ht="16.5" thickTop="1" thickBot="1">
      <c r="A20" s="115"/>
      <c r="B20" s="116"/>
      <c r="C20" s="115"/>
      <c r="D20" s="116"/>
      <c r="E20" s="116"/>
      <c r="F20" s="116"/>
      <c r="G20" s="116"/>
      <c r="H20" s="116"/>
      <c r="I20" s="116"/>
      <c r="J20" s="116"/>
      <c r="K20" s="58"/>
      <c r="L20" s="58"/>
    </row>
    <row r="21" spans="1:12" ht="15.75" customHeight="1" thickTop="1" thickBot="1">
      <c r="A21" s="115"/>
      <c r="B21" s="116"/>
      <c r="C21" s="115"/>
      <c r="D21" s="116"/>
      <c r="E21" s="116"/>
      <c r="F21" s="116"/>
      <c r="G21" s="116"/>
      <c r="H21" s="116"/>
      <c r="I21" s="116"/>
      <c r="J21" s="116"/>
      <c r="K21" s="58"/>
      <c r="L21" s="58"/>
    </row>
    <row r="22" spans="1:12" ht="14.25" customHeight="1" thickTop="1" thickBot="1">
      <c r="A22" s="70">
        <v>1</v>
      </c>
      <c r="B22" s="70">
        <v>2</v>
      </c>
      <c r="C22" s="70">
        <v>3</v>
      </c>
      <c r="D22" s="70">
        <v>4</v>
      </c>
      <c r="E22" s="70">
        <v>5</v>
      </c>
      <c r="F22" s="70">
        <v>6</v>
      </c>
      <c r="G22" s="70">
        <v>7</v>
      </c>
      <c r="H22" s="70">
        <v>8</v>
      </c>
      <c r="I22" s="70"/>
      <c r="J22" s="70">
        <v>9</v>
      </c>
      <c r="K22" s="58"/>
      <c r="L22" s="58"/>
    </row>
    <row r="23" spans="1:12" ht="18.75" customHeight="1" thickTop="1" thickBot="1">
      <c r="A23" s="71" t="s">
        <v>96</v>
      </c>
      <c r="B23" s="71" t="s">
        <v>21</v>
      </c>
      <c r="C23" s="72" t="s">
        <v>22</v>
      </c>
      <c r="D23" s="73">
        <f>D24+D59+D79+D84+D87</f>
        <v>4158217</v>
      </c>
      <c r="E23" s="73">
        <f>E26+E29+E32+E33+E37+E45+E46+E86+E54</f>
        <v>4158217</v>
      </c>
      <c r="F23" s="73">
        <f>F24+F59+F79+F84+F87</f>
        <v>0</v>
      </c>
      <c r="G23" s="73">
        <f>G24+G59+G79+G84+G87</f>
        <v>3971571.15</v>
      </c>
      <c r="H23" s="73">
        <f>H24+H59+H79+H84+H87</f>
        <v>3971571.15</v>
      </c>
      <c r="I23" s="73">
        <f>I24+I59+I79+I84+I87</f>
        <v>0</v>
      </c>
      <c r="J23" s="73">
        <f>F23+G23-H23</f>
        <v>0</v>
      </c>
      <c r="K23" s="58"/>
      <c r="L23" s="58"/>
    </row>
    <row r="24" spans="1:12" ht="21" customHeight="1" thickTop="1" thickBot="1">
      <c r="A24" s="71" t="s">
        <v>97</v>
      </c>
      <c r="B24" s="71">
        <v>2000</v>
      </c>
      <c r="C24" s="74" t="s">
        <v>23</v>
      </c>
      <c r="D24" s="75">
        <f t="shared" ref="D24:I24" si="0">D25+D30+D47+D50+D54+D58</f>
        <v>4158217</v>
      </c>
      <c r="E24" s="75">
        <v>0</v>
      </c>
      <c r="F24" s="75">
        <f t="shared" si="0"/>
        <v>0</v>
      </c>
      <c r="G24" s="75">
        <f t="shared" si="0"/>
        <v>3971571.15</v>
      </c>
      <c r="H24" s="75">
        <f t="shared" si="0"/>
        <v>3971571.15</v>
      </c>
      <c r="I24" s="75">
        <f t="shared" si="0"/>
        <v>0</v>
      </c>
      <c r="J24" s="75">
        <f t="shared" ref="J24:J87" si="1">F24+G24-H24</f>
        <v>0</v>
      </c>
      <c r="K24" s="58"/>
      <c r="L24" s="58"/>
    </row>
    <row r="25" spans="1:12" ht="18.75" customHeight="1" thickTop="1" thickBot="1">
      <c r="A25" s="76" t="s">
        <v>24</v>
      </c>
      <c r="B25" s="71">
        <v>2100</v>
      </c>
      <c r="C25" s="74" t="s">
        <v>25</v>
      </c>
      <c r="D25" s="75">
        <f>D26+D29</f>
        <v>3749438</v>
      </c>
      <c r="E25" s="75">
        <v>0</v>
      </c>
      <c r="F25" s="75">
        <f>F26+F29</f>
        <v>0</v>
      </c>
      <c r="G25" s="75">
        <f>G26+G29</f>
        <v>3590782.52</v>
      </c>
      <c r="H25" s="75">
        <f>H26+H29</f>
        <v>3590782.52</v>
      </c>
      <c r="I25" s="75">
        <f>I26+I29</f>
        <v>0</v>
      </c>
      <c r="J25" s="75">
        <f t="shared" si="1"/>
        <v>0</v>
      </c>
      <c r="K25" s="58"/>
      <c r="L25" s="58"/>
    </row>
    <row r="26" spans="1:12" ht="16.5" customHeight="1" thickTop="1" thickBot="1">
      <c r="A26" s="77" t="s">
        <v>26</v>
      </c>
      <c r="B26" s="78">
        <v>2110</v>
      </c>
      <c r="C26" s="79" t="s">
        <v>27</v>
      </c>
      <c r="D26" s="80">
        <f t="shared" ref="D26:I26" si="2">SUM(D27:D28)</f>
        <v>3073310</v>
      </c>
      <c r="E26" s="81">
        <f>D27</f>
        <v>3073310</v>
      </c>
      <c r="F26" s="80">
        <f t="shared" si="2"/>
        <v>0</v>
      </c>
      <c r="G26" s="80">
        <f t="shared" si="2"/>
        <v>2933222.95</v>
      </c>
      <c r="H26" s="80">
        <f t="shared" si="2"/>
        <v>2933222.95</v>
      </c>
      <c r="I26" s="80">
        <f t="shared" si="2"/>
        <v>0</v>
      </c>
      <c r="J26" s="82">
        <f t="shared" si="1"/>
        <v>0</v>
      </c>
      <c r="K26" s="58"/>
      <c r="L26" s="58"/>
    </row>
    <row r="27" spans="1:12" ht="15.75" customHeight="1" thickTop="1" thickBot="1">
      <c r="A27" s="76" t="s">
        <v>28</v>
      </c>
      <c r="B27" s="71">
        <v>2111</v>
      </c>
      <c r="C27" s="74" t="s">
        <v>29</v>
      </c>
      <c r="D27" s="83">
        <v>3073310</v>
      </c>
      <c r="E27" s="73"/>
      <c r="F27" s="83">
        <v>0</v>
      </c>
      <c r="G27" s="83">
        <f>H27</f>
        <v>2933222.95</v>
      </c>
      <c r="H27" s="83">
        <v>2933222.95</v>
      </c>
      <c r="I27" s="83"/>
      <c r="J27" s="73"/>
      <c r="K27" s="58"/>
      <c r="L27" s="58"/>
    </row>
    <row r="28" spans="1:12" ht="16.5" customHeight="1" thickTop="1" thickBot="1">
      <c r="A28" s="76" t="s">
        <v>30</v>
      </c>
      <c r="B28" s="71">
        <v>2112</v>
      </c>
      <c r="C28" s="74" t="s">
        <v>31</v>
      </c>
      <c r="D28" s="84"/>
      <c r="E28" s="85"/>
      <c r="F28" s="84">
        <v>0</v>
      </c>
      <c r="G28" s="84"/>
      <c r="H28" s="84"/>
      <c r="I28" s="84"/>
      <c r="J28" s="75"/>
      <c r="K28" s="58"/>
      <c r="L28" s="58"/>
    </row>
    <row r="29" spans="1:12" ht="19.5" customHeight="1" thickTop="1" thickBot="1">
      <c r="A29" s="86" t="s">
        <v>32</v>
      </c>
      <c r="B29" s="78">
        <v>2120</v>
      </c>
      <c r="C29" s="79" t="s">
        <v>33</v>
      </c>
      <c r="D29" s="87">
        <v>676128</v>
      </c>
      <c r="E29" s="87">
        <f>D29</f>
        <v>676128</v>
      </c>
      <c r="F29" s="87">
        <v>0</v>
      </c>
      <c r="G29" s="87">
        <f>H29</f>
        <v>657559.56999999995</v>
      </c>
      <c r="H29" s="87">
        <v>657559.56999999995</v>
      </c>
      <c r="I29" s="87"/>
      <c r="J29" s="88"/>
      <c r="K29" s="58"/>
      <c r="L29" s="58"/>
    </row>
    <row r="30" spans="1:12" ht="17.25" customHeight="1" thickTop="1" thickBot="1">
      <c r="A30" s="89" t="s">
        <v>34</v>
      </c>
      <c r="B30" s="71">
        <v>2200</v>
      </c>
      <c r="C30" s="74" t="s">
        <v>35</v>
      </c>
      <c r="D30" s="85">
        <f>SUM(D31:D37)+D44</f>
        <v>406379</v>
      </c>
      <c r="E30" s="85"/>
      <c r="F30" s="85">
        <f>SUM(F31:F37)+F44</f>
        <v>0</v>
      </c>
      <c r="G30" s="85">
        <f>SUM(G31:G37)+G44</f>
        <v>378388.63000000006</v>
      </c>
      <c r="H30" s="85">
        <f>SUM(H31:H37)+H44</f>
        <v>378388.63000000006</v>
      </c>
      <c r="I30" s="85">
        <f>SUM(I31:I37)+I44</f>
        <v>0</v>
      </c>
      <c r="J30" s="75">
        <f t="shared" si="1"/>
        <v>0</v>
      </c>
      <c r="K30" s="58"/>
      <c r="L30" s="58"/>
    </row>
    <row r="31" spans="1:12" ht="18" customHeight="1" thickTop="1" thickBot="1">
      <c r="A31" s="77" t="s">
        <v>36</v>
      </c>
      <c r="B31" s="78">
        <v>2210</v>
      </c>
      <c r="C31" s="79" t="s">
        <v>37</v>
      </c>
      <c r="D31" s="87">
        <v>60740</v>
      </c>
      <c r="E31" s="88">
        <v>0</v>
      </c>
      <c r="F31" s="87">
        <v>0</v>
      </c>
      <c r="G31" s="87">
        <f>H31</f>
        <v>60733.24</v>
      </c>
      <c r="H31" s="87">
        <v>60733.24</v>
      </c>
      <c r="I31" s="87"/>
      <c r="J31" s="88"/>
      <c r="K31" s="90"/>
      <c r="L31" s="58"/>
    </row>
    <row r="32" spans="1:12" ht="17.25" customHeight="1" thickTop="1" thickBot="1">
      <c r="A32" s="77" t="s">
        <v>38</v>
      </c>
      <c r="B32" s="78">
        <v>2220</v>
      </c>
      <c r="C32" s="78">
        <v>100</v>
      </c>
      <c r="D32" s="87">
        <v>0</v>
      </c>
      <c r="E32" s="87">
        <f>D32</f>
        <v>0</v>
      </c>
      <c r="F32" s="87">
        <v>0</v>
      </c>
      <c r="G32" s="87">
        <f t="shared" ref="G32:G35" si="3">H32</f>
        <v>0</v>
      </c>
      <c r="H32" s="87">
        <v>0</v>
      </c>
      <c r="I32" s="87"/>
      <c r="J32" s="88"/>
      <c r="K32" s="90"/>
      <c r="L32" s="58"/>
    </row>
    <row r="33" spans="1:12" ht="16.5" customHeight="1" thickTop="1" thickBot="1">
      <c r="A33" s="77" t="s">
        <v>39</v>
      </c>
      <c r="B33" s="78">
        <v>2230</v>
      </c>
      <c r="C33" s="78">
        <v>110</v>
      </c>
      <c r="D33" s="87">
        <v>102329</v>
      </c>
      <c r="E33" s="87">
        <f>D33</f>
        <v>102329</v>
      </c>
      <c r="F33" s="87">
        <v>0</v>
      </c>
      <c r="G33" s="87">
        <f t="shared" si="3"/>
        <v>87125.77</v>
      </c>
      <c r="H33" s="87">
        <v>87125.77</v>
      </c>
      <c r="I33" s="87"/>
      <c r="J33" s="88"/>
      <c r="K33" s="90"/>
      <c r="L33" s="58"/>
    </row>
    <row r="34" spans="1:12" ht="17.25" customHeight="1" thickTop="1" thickBot="1">
      <c r="A34" s="77" t="s">
        <v>40</v>
      </c>
      <c r="B34" s="78">
        <v>2240</v>
      </c>
      <c r="C34" s="78">
        <v>120</v>
      </c>
      <c r="D34" s="87">
        <v>2850</v>
      </c>
      <c r="E34" s="88">
        <v>0</v>
      </c>
      <c r="F34" s="87">
        <v>0</v>
      </c>
      <c r="G34" s="87">
        <f t="shared" si="3"/>
        <v>2848.32</v>
      </c>
      <c r="H34" s="87">
        <v>2848.32</v>
      </c>
      <c r="I34" s="87"/>
      <c r="J34" s="88"/>
      <c r="K34" s="90"/>
      <c r="L34" s="58"/>
    </row>
    <row r="35" spans="1:12" ht="18" customHeight="1" thickTop="1" thickBot="1">
      <c r="A35" s="77" t="s">
        <v>41</v>
      </c>
      <c r="B35" s="78">
        <v>2250</v>
      </c>
      <c r="C35" s="78">
        <v>130</v>
      </c>
      <c r="D35" s="87">
        <v>17691</v>
      </c>
      <c r="E35" s="88">
        <v>0</v>
      </c>
      <c r="F35" s="87">
        <v>0</v>
      </c>
      <c r="G35" s="87">
        <f t="shared" si="3"/>
        <v>17046.080000000002</v>
      </c>
      <c r="H35" s="87">
        <v>17046.080000000002</v>
      </c>
      <c r="I35" s="87"/>
      <c r="J35" s="88"/>
      <c r="K35" s="90"/>
      <c r="L35" s="58"/>
    </row>
    <row r="36" spans="1:12" ht="18.75" customHeight="1" thickTop="1" thickBot="1">
      <c r="A36" s="86" t="s">
        <v>42</v>
      </c>
      <c r="B36" s="78">
        <v>2260</v>
      </c>
      <c r="C36" s="78">
        <v>140</v>
      </c>
      <c r="D36" s="81">
        <v>0</v>
      </c>
      <c r="E36" s="80">
        <v>0</v>
      </c>
      <c r="F36" s="81">
        <v>0</v>
      </c>
      <c r="G36" s="81"/>
      <c r="H36" s="81"/>
      <c r="I36" s="81"/>
      <c r="J36" s="82"/>
      <c r="K36" s="58"/>
      <c r="L36" s="58"/>
    </row>
    <row r="37" spans="1:12" ht="18.75" customHeight="1" thickTop="1" thickBot="1">
      <c r="A37" s="86" t="s">
        <v>43</v>
      </c>
      <c r="B37" s="78">
        <v>2270</v>
      </c>
      <c r="C37" s="78">
        <v>150</v>
      </c>
      <c r="D37" s="80">
        <f>SUM(D38:D43)</f>
        <v>222769</v>
      </c>
      <c r="E37" s="81">
        <f>D37</f>
        <v>222769</v>
      </c>
      <c r="F37" s="80">
        <f>SUM(F38:F43)</f>
        <v>0</v>
      </c>
      <c r="G37" s="80">
        <f>SUM(G38:G43)</f>
        <v>210635.22000000003</v>
      </c>
      <c r="H37" s="80">
        <f>SUM(H38:H43)</f>
        <v>210635.22000000003</v>
      </c>
      <c r="I37" s="80">
        <f>SUM(I38:I43)</f>
        <v>0</v>
      </c>
      <c r="J37" s="82">
        <f>F37+G37-H37</f>
        <v>0</v>
      </c>
      <c r="K37" s="58"/>
      <c r="L37" s="58"/>
    </row>
    <row r="38" spans="1:12" ht="15.75" customHeight="1" thickTop="1" thickBot="1">
      <c r="A38" s="76" t="s">
        <v>44</v>
      </c>
      <c r="B38" s="71">
        <v>2271</v>
      </c>
      <c r="C38" s="71">
        <v>160</v>
      </c>
      <c r="D38" s="84">
        <v>0</v>
      </c>
      <c r="E38" s="85">
        <v>0</v>
      </c>
      <c r="F38" s="84">
        <v>0</v>
      </c>
      <c r="G38" s="84">
        <v>0</v>
      </c>
      <c r="H38" s="84">
        <v>0</v>
      </c>
      <c r="I38" s="84">
        <v>0</v>
      </c>
      <c r="J38" s="75">
        <f t="shared" si="1"/>
        <v>0</v>
      </c>
      <c r="K38" s="58"/>
      <c r="L38" s="58"/>
    </row>
    <row r="39" spans="1:12" ht="17.25" customHeight="1" thickTop="1" thickBot="1">
      <c r="A39" s="76" t="s">
        <v>45</v>
      </c>
      <c r="B39" s="71">
        <v>2272</v>
      </c>
      <c r="C39" s="71">
        <v>170</v>
      </c>
      <c r="D39" s="84"/>
      <c r="E39" s="85"/>
      <c r="F39" s="84"/>
      <c r="G39" s="84"/>
      <c r="H39" s="84"/>
      <c r="I39" s="84"/>
      <c r="J39" s="75"/>
      <c r="K39" s="58"/>
      <c r="L39" s="58"/>
    </row>
    <row r="40" spans="1:12" ht="18" customHeight="1" thickTop="1" thickBot="1">
      <c r="A40" s="76" t="s">
        <v>46</v>
      </c>
      <c r="B40" s="71">
        <v>2273</v>
      </c>
      <c r="C40" s="71">
        <v>180</v>
      </c>
      <c r="D40" s="83">
        <v>72165</v>
      </c>
      <c r="E40" s="73"/>
      <c r="F40" s="83"/>
      <c r="G40" s="83">
        <f>H40</f>
        <v>60303.8</v>
      </c>
      <c r="H40" s="83">
        <v>60303.8</v>
      </c>
      <c r="I40" s="83"/>
      <c r="J40" s="73"/>
      <c r="K40" s="58"/>
      <c r="L40" s="58"/>
    </row>
    <row r="41" spans="1:12" ht="19.5" customHeight="1" thickTop="1" thickBot="1">
      <c r="A41" s="76" t="s">
        <v>47</v>
      </c>
      <c r="B41" s="71">
        <v>2274</v>
      </c>
      <c r="C41" s="71">
        <v>190</v>
      </c>
      <c r="D41" s="84"/>
      <c r="E41" s="85"/>
      <c r="F41" s="84"/>
      <c r="G41" s="83">
        <f t="shared" ref="G41:G42" si="4">H41</f>
        <v>0</v>
      </c>
      <c r="H41" s="84"/>
      <c r="I41" s="84"/>
      <c r="J41" s="75"/>
      <c r="K41" s="58"/>
      <c r="L41" s="58"/>
    </row>
    <row r="42" spans="1:12" ht="19.5" customHeight="1" thickTop="1" thickBot="1">
      <c r="A42" s="76" t="s">
        <v>48</v>
      </c>
      <c r="B42" s="71">
        <v>2275</v>
      </c>
      <c r="C42" s="71">
        <v>200</v>
      </c>
      <c r="D42" s="83">
        <v>150604</v>
      </c>
      <c r="E42" s="73"/>
      <c r="F42" s="83"/>
      <c r="G42" s="83">
        <f t="shared" si="4"/>
        <v>150331.42000000001</v>
      </c>
      <c r="H42" s="83">
        <v>150331.42000000001</v>
      </c>
      <c r="I42" s="83"/>
      <c r="J42" s="73"/>
      <c r="K42" s="58"/>
      <c r="L42" s="58"/>
    </row>
    <row r="43" spans="1:12" ht="18.75" customHeight="1" thickTop="1" thickBot="1">
      <c r="A43" s="76" t="s">
        <v>49</v>
      </c>
      <c r="B43" s="71">
        <v>2276</v>
      </c>
      <c r="C43" s="71">
        <v>210</v>
      </c>
      <c r="D43" s="84">
        <v>0</v>
      </c>
      <c r="E43" s="85">
        <v>0</v>
      </c>
      <c r="F43" s="84">
        <v>0</v>
      </c>
      <c r="G43" s="84">
        <v>0</v>
      </c>
      <c r="H43" s="84">
        <v>0</v>
      </c>
      <c r="I43" s="84">
        <v>0</v>
      </c>
      <c r="J43" s="75">
        <f>F43+G43-H43</f>
        <v>0</v>
      </c>
      <c r="K43" s="58"/>
      <c r="L43" s="58"/>
    </row>
    <row r="44" spans="1:12" ht="25.5" customHeight="1" thickTop="1" thickBot="1">
      <c r="A44" s="86" t="s">
        <v>50</v>
      </c>
      <c r="B44" s="78">
        <v>2280</v>
      </c>
      <c r="C44" s="78">
        <v>220</v>
      </c>
      <c r="D44" s="80">
        <f>SUM(D45:D46)</f>
        <v>0</v>
      </c>
      <c r="E44" s="80">
        <v>0</v>
      </c>
      <c r="F44" s="80">
        <f>SUM(F45:F46)</f>
        <v>0</v>
      </c>
      <c r="G44" s="80">
        <v>0</v>
      </c>
      <c r="H44" s="80">
        <f>SUM(H45:H46)</f>
        <v>0</v>
      </c>
      <c r="I44" s="80">
        <f>SUM(I45:I46)</f>
        <v>0</v>
      </c>
      <c r="J44" s="82">
        <f t="shared" si="1"/>
        <v>0</v>
      </c>
      <c r="K44" s="58"/>
      <c r="L44" s="58"/>
    </row>
    <row r="45" spans="1:12" ht="27.75" customHeight="1" thickTop="1" thickBot="1">
      <c r="A45" s="89" t="s">
        <v>51</v>
      </c>
      <c r="B45" s="71">
        <v>2281</v>
      </c>
      <c r="C45" s="71">
        <v>230</v>
      </c>
      <c r="D45" s="84">
        <v>0</v>
      </c>
      <c r="E45" s="84">
        <v>0</v>
      </c>
      <c r="F45" s="84">
        <v>0</v>
      </c>
      <c r="G45" s="84">
        <v>0</v>
      </c>
      <c r="H45" s="84">
        <v>0</v>
      </c>
      <c r="I45" s="84">
        <v>0</v>
      </c>
      <c r="J45" s="75">
        <f t="shared" si="1"/>
        <v>0</v>
      </c>
      <c r="K45" s="58"/>
      <c r="L45" s="58"/>
    </row>
    <row r="46" spans="1:12" ht="24.75" customHeight="1" thickTop="1" thickBot="1">
      <c r="A46" s="76" t="s">
        <v>52</v>
      </c>
      <c r="B46" s="71">
        <v>2282</v>
      </c>
      <c r="C46" s="71">
        <v>240</v>
      </c>
      <c r="D46" s="83">
        <v>0</v>
      </c>
      <c r="E46" s="83">
        <v>0</v>
      </c>
      <c r="F46" s="83"/>
      <c r="G46" s="83">
        <v>0</v>
      </c>
      <c r="H46" s="83">
        <v>0</v>
      </c>
      <c r="I46" s="83"/>
      <c r="J46" s="73"/>
      <c r="K46" s="58"/>
      <c r="L46" s="58"/>
    </row>
    <row r="47" spans="1:12" ht="18" customHeight="1" thickTop="1" thickBot="1">
      <c r="A47" s="76" t="s">
        <v>53</v>
      </c>
      <c r="B47" s="71">
        <v>2400</v>
      </c>
      <c r="C47" s="71">
        <v>250</v>
      </c>
      <c r="D47" s="85">
        <f t="shared" ref="D47:I47" si="5">SUM(D48:D49)</f>
        <v>0</v>
      </c>
      <c r="E47" s="85">
        <f t="shared" si="5"/>
        <v>0</v>
      </c>
      <c r="F47" s="85">
        <f t="shared" si="5"/>
        <v>0</v>
      </c>
      <c r="G47" s="85">
        <f t="shared" si="5"/>
        <v>0</v>
      </c>
      <c r="H47" s="85">
        <f t="shared" si="5"/>
        <v>0</v>
      </c>
      <c r="I47" s="85">
        <f t="shared" si="5"/>
        <v>0</v>
      </c>
      <c r="J47" s="75">
        <f t="shared" si="1"/>
        <v>0</v>
      </c>
      <c r="K47" s="58"/>
      <c r="L47" s="58"/>
    </row>
    <row r="48" spans="1:12" ht="16.5" customHeight="1" thickTop="1" thickBot="1">
      <c r="A48" s="91" t="s">
        <v>54</v>
      </c>
      <c r="B48" s="78">
        <v>2410</v>
      </c>
      <c r="C48" s="78">
        <v>260</v>
      </c>
      <c r="D48" s="81">
        <v>0</v>
      </c>
      <c r="E48" s="80">
        <v>0</v>
      </c>
      <c r="F48" s="81">
        <v>0</v>
      </c>
      <c r="G48" s="81">
        <v>0</v>
      </c>
      <c r="H48" s="81">
        <v>0</v>
      </c>
      <c r="I48" s="81">
        <v>0</v>
      </c>
      <c r="J48" s="82">
        <f t="shared" si="1"/>
        <v>0</v>
      </c>
      <c r="K48" s="58"/>
      <c r="L48" s="58"/>
    </row>
    <row r="49" spans="1:12" ht="16.5" customHeight="1" thickTop="1" thickBot="1">
      <c r="A49" s="91" t="s">
        <v>55</v>
      </c>
      <c r="B49" s="78">
        <v>2420</v>
      </c>
      <c r="C49" s="78">
        <v>270</v>
      </c>
      <c r="D49" s="81">
        <v>0</v>
      </c>
      <c r="E49" s="80">
        <v>0</v>
      </c>
      <c r="F49" s="81">
        <v>0</v>
      </c>
      <c r="G49" s="81">
        <v>0</v>
      </c>
      <c r="H49" s="81">
        <v>0</v>
      </c>
      <c r="I49" s="81">
        <v>0</v>
      </c>
      <c r="J49" s="82">
        <f t="shared" si="1"/>
        <v>0</v>
      </c>
      <c r="K49" s="58"/>
      <c r="L49" s="58"/>
    </row>
    <row r="50" spans="1:12" ht="18.75" customHeight="1" thickTop="1" thickBot="1">
      <c r="A50" s="92" t="s">
        <v>56</v>
      </c>
      <c r="B50" s="71">
        <v>2600</v>
      </c>
      <c r="C50" s="71">
        <v>280</v>
      </c>
      <c r="D50" s="85">
        <f t="shared" ref="D50:I50" si="6">SUM(D51:D53)</f>
        <v>0</v>
      </c>
      <c r="E50" s="85">
        <f t="shared" si="6"/>
        <v>0</v>
      </c>
      <c r="F50" s="85">
        <f t="shared" si="6"/>
        <v>0</v>
      </c>
      <c r="G50" s="85">
        <f t="shared" si="6"/>
        <v>0</v>
      </c>
      <c r="H50" s="85">
        <f t="shared" si="6"/>
        <v>0</v>
      </c>
      <c r="I50" s="85">
        <f t="shared" si="6"/>
        <v>0</v>
      </c>
      <c r="J50" s="75">
        <f t="shared" si="1"/>
        <v>0</v>
      </c>
      <c r="K50" s="58"/>
      <c r="L50" s="58"/>
    </row>
    <row r="51" spans="1:12" ht="25.5" customHeight="1" thickTop="1" thickBot="1">
      <c r="A51" s="86" t="s">
        <v>57</v>
      </c>
      <c r="B51" s="78">
        <v>2610</v>
      </c>
      <c r="C51" s="78">
        <v>290</v>
      </c>
      <c r="D51" s="93">
        <v>0</v>
      </c>
      <c r="E51" s="94">
        <v>0</v>
      </c>
      <c r="F51" s="93">
        <v>0</v>
      </c>
      <c r="G51" s="93">
        <v>0</v>
      </c>
      <c r="H51" s="93">
        <v>0</v>
      </c>
      <c r="I51" s="93">
        <v>0</v>
      </c>
      <c r="J51" s="82">
        <f t="shared" si="1"/>
        <v>0</v>
      </c>
      <c r="K51" s="58"/>
      <c r="L51" s="58"/>
    </row>
    <row r="52" spans="1:12" ht="25.5" customHeight="1" thickTop="1" thickBot="1">
      <c r="A52" s="86" t="s">
        <v>58</v>
      </c>
      <c r="B52" s="78">
        <v>2620</v>
      </c>
      <c r="C52" s="78">
        <v>300</v>
      </c>
      <c r="D52" s="93">
        <v>0</v>
      </c>
      <c r="E52" s="94">
        <v>0</v>
      </c>
      <c r="F52" s="93">
        <v>0</v>
      </c>
      <c r="G52" s="93">
        <v>0</v>
      </c>
      <c r="H52" s="93">
        <v>0</v>
      </c>
      <c r="I52" s="93">
        <v>0</v>
      </c>
      <c r="J52" s="82">
        <f t="shared" si="1"/>
        <v>0</v>
      </c>
      <c r="K52" s="58"/>
      <c r="L52" s="58"/>
    </row>
    <row r="53" spans="1:12" ht="26.25" customHeight="1" thickTop="1" thickBot="1">
      <c r="A53" s="91" t="s">
        <v>59</v>
      </c>
      <c r="B53" s="78">
        <v>2630</v>
      </c>
      <c r="C53" s="78">
        <v>310</v>
      </c>
      <c r="D53" s="93">
        <v>0</v>
      </c>
      <c r="E53" s="94">
        <v>0</v>
      </c>
      <c r="F53" s="93">
        <v>0</v>
      </c>
      <c r="G53" s="93">
        <v>0</v>
      </c>
      <c r="H53" s="93">
        <v>0</v>
      </c>
      <c r="I53" s="93">
        <v>0</v>
      </c>
      <c r="J53" s="82">
        <f t="shared" si="1"/>
        <v>0</v>
      </c>
      <c r="K53" s="58"/>
      <c r="L53" s="58"/>
    </row>
    <row r="54" spans="1:12" ht="18" customHeight="1" thickTop="1" thickBot="1">
      <c r="A54" s="89" t="s">
        <v>60</v>
      </c>
      <c r="B54" s="71">
        <v>2700</v>
      </c>
      <c r="C54" s="71">
        <v>320</v>
      </c>
      <c r="D54" s="95">
        <f>D57</f>
        <v>2400</v>
      </c>
      <c r="E54" s="96">
        <v>2400</v>
      </c>
      <c r="F54" s="95"/>
      <c r="G54" s="95">
        <v>2400</v>
      </c>
      <c r="H54" s="95">
        <v>2400</v>
      </c>
      <c r="I54" s="95">
        <f t="shared" ref="I54" si="7">SUM(I55:I57)</f>
        <v>0</v>
      </c>
      <c r="J54" s="75">
        <f t="shared" si="1"/>
        <v>0</v>
      </c>
      <c r="K54" s="58"/>
      <c r="L54" s="58"/>
    </row>
    <row r="55" spans="1:12" ht="18.75" customHeight="1" thickTop="1" thickBot="1">
      <c r="A55" s="86" t="s">
        <v>61</v>
      </c>
      <c r="B55" s="78">
        <v>2710</v>
      </c>
      <c r="C55" s="78">
        <v>330</v>
      </c>
      <c r="D55" s="93">
        <v>0</v>
      </c>
      <c r="E55" s="94">
        <v>0</v>
      </c>
      <c r="F55" s="93">
        <v>0</v>
      </c>
      <c r="G55" s="93">
        <v>0</v>
      </c>
      <c r="H55" s="93">
        <v>0</v>
      </c>
      <c r="I55" s="93">
        <v>0</v>
      </c>
      <c r="J55" s="82">
        <f t="shared" si="1"/>
        <v>0</v>
      </c>
      <c r="K55" s="58"/>
      <c r="L55" s="58"/>
    </row>
    <row r="56" spans="1:12" ht="16.5" thickTop="1" thickBot="1">
      <c r="A56" s="86" t="s">
        <v>62</v>
      </c>
      <c r="B56" s="78">
        <v>2720</v>
      </c>
      <c r="C56" s="78">
        <v>340</v>
      </c>
      <c r="D56" s="93">
        <v>0</v>
      </c>
      <c r="E56" s="94">
        <v>0</v>
      </c>
      <c r="F56" s="93">
        <v>0</v>
      </c>
      <c r="G56" s="93">
        <v>0</v>
      </c>
      <c r="H56" s="93">
        <v>0</v>
      </c>
      <c r="I56" s="93">
        <v>0</v>
      </c>
      <c r="J56" s="82">
        <f t="shared" si="1"/>
        <v>0</v>
      </c>
      <c r="K56" s="58"/>
      <c r="L56" s="58"/>
    </row>
    <row r="57" spans="1:12" ht="18.75" customHeight="1" thickTop="1" thickBot="1">
      <c r="A57" s="86" t="s">
        <v>63</v>
      </c>
      <c r="B57" s="78">
        <v>2730</v>
      </c>
      <c r="C57" s="78">
        <v>350</v>
      </c>
      <c r="D57" s="97">
        <v>2400</v>
      </c>
      <c r="E57" s="98">
        <v>2400</v>
      </c>
      <c r="F57" s="97"/>
      <c r="G57" s="97">
        <v>2400</v>
      </c>
      <c r="H57" s="97">
        <v>2400</v>
      </c>
      <c r="I57" s="97">
        <v>0</v>
      </c>
      <c r="J57" s="88">
        <f t="shared" si="1"/>
        <v>0</v>
      </c>
      <c r="K57" s="58"/>
      <c r="L57" s="58"/>
    </row>
    <row r="58" spans="1:12" ht="18" customHeight="1" thickTop="1" thickBot="1">
      <c r="A58" s="89" t="s">
        <v>64</v>
      </c>
      <c r="B58" s="71">
        <v>2800</v>
      </c>
      <c r="C58" s="71">
        <v>360</v>
      </c>
      <c r="D58" s="96">
        <v>0</v>
      </c>
      <c r="E58" s="95">
        <v>0</v>
      </c>
      <c r="F58" s="96">
        <v>0</v>
      </c>
      <c r="G58" s="96">
        <v>0</v>
      </c>
      <c r="H58" s="96">
        <v>0</v>
      </c>
      <c r="I58" s="96">
        <v>0</v>
      </c>
      <c r="J58" s="75">
        <f t="shared" si="1"/>
        <v>0</v>
      </c>
      <c r="K58" s="58"/>
      <c r="L58" s="58"/>
    </row>
    <row r="59" spans="1:12" ht="16.5" customHeight="1" thickTop="1" thickBot="1">
      <c r="A59" s="71" t="s">
        <v>65</v>
      </c>
      <c r="B59" s="71">
        <v>3000</v>
      </c>
      <c r="C59" s="71">
        <v>370</v>
      </c>
      <c r="D59" s="95">
        <f t="shared" ref="D59:I59" si="8">D60+D74</f>
        <v>0</v>
      </c>
      <c r="E59" s="95">
        <f t="shared" si="8"/>
        <v>0</v>
      </c>
      <c r="F59" s="95">
        <f t="shared" si="8"/>
        <v>0</v>
      </c>
      <c r="G59" s="95">
        <f t="shared" si="8"/>
        <v>0</v>
      </c>
      <c r="H59" s="95">
        <f t="shared" si="8"/>
        <v>0</v>
      </c>
      <c r="I59" s="95">
        <f t="shared" si="8"/>
        <v>0</v>
      </c>
      <c r="J59" s="75">
        <f t="shared" si="1"/>
        <v>0</v>
      </c>
      <c r="K59" s="58"/>
      <c r="L59" s="58"/>
    </row>
    <row r="60" spans="1:12" ht="18" customHeight="1" thickTop="1" thickBot="1">
      <c r="A60" s="76" t="s">
        <v>66</v>
      </c>
      <c r="B60" s="71">
        <v>3100</v>
      </c>
      <c r="C60" s="71">
        <v>380</v>
      </c>
      <c r="D60" s="95">
        <f t="shared" ref="D60:I60" si="9">D61+D62+D65+D68+D72+D73</f>
        <v>0</v>
      </c>
      <c r="E60" s="95">
        <f t="shared" si="9"/>
        <v>0</v>
      </c>
      <c r="F60" s="95">
        <f t="shared" si="9"/>
        <v>0</v>
      </c>
      <c r="G60" s="95">
        <f t="shared" si="9"/>
        <v>0</v>
      </c>
      <c r="H60" s="95">
        <f t="shared" si="9"/>
        <v>0</v>
      </c>
      <c r="I60" s="95">
        <f t="shared" si="9"/>
        <v>0</v>
      </c>
      <c r="J60" s="75">
        <f t="shared" si="1"/>
        <v>0</v>
      </c>
      <c r="K60" s="58"/>
      <c r="L60" s="58"/>
    </row>
    <row r="61" spans="1:12" ht="25.5" customHeight="1" thickTop="1" thickBot="1">
      <c r="A61" s="86" t="s">
        <v>67</v>
      </c>
      <c r="B61" s="78">
        <v>3110</v>
      </c>
      <c r="C61" s="78">
        <v>390</v>
      </c>
      <c r="D61" s="93">
        <v>0</v>
      </c>
      <c r="E61" s="94">
        <v>0</v>
      </c>
      <c r="F61" s="93">
        <v>0</v>
      </c>
      <c r="G61" s="93">
        <v>0</v>
      </c>
      <c r="H61" s="93">
        <v>0</v>
      </c>
      <c r="I61" s="93">
        <v>0</v>
      </c>
      <c r="J61" s="82">
        <f t="shared" si="1"/>
        <v>0</v>
      </c>
      <c r="K61" s="58"/>
      <c r="L61" s="58"/>
    </row>
    <row r="62" spans="1:12" ht="15" customHeight="1" thickTop="1" thickBot="1">
      <c r="A62" s="91" t="s">
        <v>68</v>
      </c>
      <c r="B62" s="78">
        <v>3120</v>
      </c>
      <c r="C62" s="78">
        <v>400</v>
      </c>
      <c r="D62" s="99">
        <f t="shared" ref="D62:I62" si="10">SUM(D63:D64)</f>
        <v>0</v>
      </c>
      <c r="E62" s="99">
        <f t="shared" si="10"/>
        <v>0</v>
      </c>
      <c r="F62" s="99">
        <f t="shared" si="10"/>
        <v>0</v>
      </c>
      <c r="G62" s="99">
        <f t="shared" si="10"/>
        <v>0</v>
      </c>
      <c r="H62" s="99">
        <f t="shared" si="10"/>
        <v>0</v>
      </c>
      <c r="I62" s="99">
        <f t="shared" si="10"/>
        <v>0</v>
      </c>
      <c r="J62" s="82">
        <f t="shared" si="1"/>
        <v>0</v>
      </c>
      <c r="K62" s="58"/>
      <c r="L62" s="58"/>
    </row>
    <row r="63" spans="1:12" ht="18.75" customHeight="1" thickTop="1" thickBot="1">
      <c r="A63" s="76" t="s">
        <v>69</v>
      </c>
      <c r="B63" s="71">
        <v>3121</v>
      </c>
      <c r="C63" s="71">
        <v>410</v>
      </c>
      <c r="D63" s="96">
        <v>0</v>
      </c>
      <c r="E63" s="95">
        <v>0</v>
      </c>
      <c r="F63" s="96">
        <v>0</v>
      </c>
      <c r="G63" s="96">
        <v>0</v>
      </c>
      <c r="H63" s="96">
        <v>0</v>
      </c>
      <c r="I63" s="96">
        <v>0</v>
      </c>
      <c r="J63" s="75">
        <f t="shared" si="1"/>
        <v>0</v>
      </c>
      <c r="K63" s="58"/>
      <c r="L63" s="58"/>
    </row>
    <row r="64" spans="1:12" ht="18" customHeight="1" thickTop="1" thickBot="1">
      <c r="A64" s="76" t="s">
        <v>70</v>
      </c>
      <c r="B64" s="71">
        <v>3122</v>
      </c>
      <c r="C64" s="71">
        <v>420</v>
      </c>
      <c r="D64" s="96">
        <v>0</v>
      </c>
      <c r="E64" s="95">
        <v>0</v>
      </c>
      <c r="F64" s="96">
        <v>0</v>
      </c>
      <c r="G64" s="96">
        <v>0</v>
      </c>
      <c r="H64" s="96">
        <v>0</v>
      </c>
      <c r="I64" s="96">
        <v>0</v>
      </c>
      <c r="J64" s="75">
        <f t="shared" si="1"/>
        <v>0</v>
      </c>
      <c r="K64" s="58"/>
      <c r="L64" s="58"/>
    </row>
    <row r="65" spans="1:12" ht="18.75" customHeight="1" thickTop="1" thickBot="1">
      <c r="A65" s="77" t="s">
        <v>71</v>
      </c>
      <c r="B65" s="78">
        <v>3130</v>
      </c>
      <c r="C65" s="78">
        <v>430</v>
      </c>
      <c r="D65" s="94">
        <f t="shared" ref="D65:I65" si="11">SUM(D66:D67)</f>
        <v>0</v>
      </c>
      <c r="E65" s="94">
        <f t="shared" si="11"/>
        <v>0</v>
      </c>
      <c r="F65" s="94">
        <f t="shared" si="11"/>
        <v>0</v>
      </c>
      <c r="G65" s="94">
        <f t="shared" si="11"/>
        <v>0</v>
      </c>
      <c r="H65" s="94">
        <f t="shared" si="11"/>
        <v>0</v>
      </c>
      <c r="I65" s="94">
        <f t="shared" si="11"/>
        <v>0</v>
      </c>
      <c r="J65" s="82">
        <f t="shared" si="1"/>
        <v>0</v>
      </c>
      <c r="K65" s="58"/>
      <c r="L65" s="58"/>
    </row>
    <row r="66" spans="1:12" ht="17.25" customHeight="1" thickTop="1" thickBot="1">
      <c r="A66" s="76" t="s">
        <v>72</v>
      </c>
      <c r="B66" s="71">
        <v>3131</v>
      </c>
      <c r="C66" s="71">
        <v>440</v>
      </c>
      <c r="D66" s="96">
        <v>0</v>
      </c>
      <c r="E66" s="95">
        <v>0</v>
      </c>
      <c r="F66" s="96">
        <v>0</v>
      </c>
      <c r="G66" s="96">
        <v>0</v>
      </c>
      <c r="H66" s="96">
        <v>0</v>
      </c>
      <c r="I66" s="96">
        <v>0</v>
      </c>
      <c r="J66" s="75">
        <f t="shared" si="1"/>
        <v>0</v>
      </c>
      <c r="K66" s="58"/>
      <c r="L66" s="58"/>
    </row>
    <row r="67" spans="1:12" ht="18" customHeight="1" thickTop="1" thickBot="1">
      <c r="A67" s="76" t="s">
        <v>73</v>
      </c>
      <c r="B67" s="71">
        <v>3132</v>
      </c>
      <c r="C67" s="71">
        <v>450</v>
      </c>
      <c r="D67" s="96">
        <v>0</v>
      </c>
      <c r="E67" s="95">
        <v>0</v>
      </c>
      <c r="F67" s="96">
        <v>0</v>
      </c>
      <c r="G67" s="96">
        <v>0</v>
      </c>
      <c r="H67" s="96">
        <v>0</v>
      </c>
      <c r="I67" s="96">
        <v>0</v>
      </c>
      <c r="J67" s="75">
        <f t="shared" si="1"/>
        <v>0</v>
      </c>
      <c r="K67" s="58"/>
      <c r="L67" s="58"/>
    </row>
    <row r="68" spans="1:12" ht="16.5" customHeight="1" thickTop="1" thickBot="1">
      <c r="A68" s="77" t="s">
        <v>74</v>
      </c>
      <c r="B68" s="78">
        <v>3140</v>
      </c>
      <c r="C68" s="78">
        <v>460</v>
      </c>
      <c r="D68" s="94">
        <f t="shared" ref="D68:I68" si="12">SUM(D69:D71)</f>
        <v>0</v>
      </c>
      <c r="E68" s="94">
        <f t="shared" si="12"/>
        <v>0</v>
      </c>
      <c r="F68" s="94">
        <f t="shared" si="12"/>
        <v>0</v>
      </c>
      <c r="G68" s="94">
        <f t="shared" si="12"/>
        <v>0</v>
      </c>
      <c r="H68" s="94">
        <f t="shared" si="12"/>
        <v>0</v>
      </c>
      <c r="I68" s="94">
        <f t="shared" si="12"/>
        <v>0</v>
      </c>
      <c r="J68" s="82">
        <f t="shared" si="1"/>
        <v>0</v>
      </c>
      <c r="K68" s="58"/>
      <c r="L68" s="58"/>
    </row>
    <row r="69" spans="1:12" ht="16.5" customHeight="1" thickTop="1" thickBot="1">
      <c r="A69" s="76" t="s">
        <v>100</v>
      </c>
      <c r="B69" s="71">
        <v>3141</v>
      </c>
      <c r="C69" s="71">
        <v>470</v>
      </c>
      <c r="D69" s="96">
        <v>0</v>
      </c>
      <c r="E69" s="95">
        <v>0</v>
      </c>
      <c r="F69" s="96">
        <v>0</v>
      </c>
      <c r="G69" s="96">
        <v>0</v>
      </c>
      <c r="H69" s="96">
        <v>0</v>
      </c>
      <c r="I69" s="96">
        <v>0</v>
      </c>
      <c r="J69" s="75">
        <f t="shared" si="1"/>
        <v>0</v>
      </c>
      <c r="K69" s="58"/>
      <c r="L69" s="58"/>
    </row>
    <row r="70" spans="1:12" ht="16.5" customHeight="1" thickTop="1" thickBot="1">
      <c r="A70" s="76" t="s">
        <v>101</v>
      </c>
      <c r="B70" s="71">
        <v>3142</v>
      </c>
      <c r="C70" s="71">
        <v>480</v>
      </c>
      <c r="D70" s="96">
        <v>0</v>
      </c>
      <c r="E70" s="95">
        <v>0</v>
      </c>
      <c r="F70" s="96">
        <v>0</v>
      </c>
      <c r="G70" s="96">
        <v>0</v>
      </c>
      <c r="H70" s="96">
        <v>0</v>
      </c>
      <c r="I70" s="96">
        <v>0</v>
      </c>
      <c r="J70" s="75">
        <f t="shared" si="1"/>
        <v>0</v>
      </c>
      <c r="K70" s="58"/>
      <c r="L70" s="58"/>
    </row>
    <row r="71" spans="1:12" ht="16.5" customHeight="1" thickTop="1" thickBot="1">
      <c r="A71" s="76" t="s">
        <v>102</v>
      </c>
      <c r="B71" s="71">
        <v>3143</v>
      </c>
      <c r="C71" s="71">
        <v>490</v>
      </c>
      <c r="D71" s="96">
        <v>0</v>
      </c>
      <c r="E71" s="95">
        <v>0</v>
      </c>
      <c r="F71" s="96">
        <v>0</v>
      </c>
      <c r="G71" s="96">
        <v>0</v>
      </c>
      <c r="H71" s="96">
        <v>0</v>
      </c>
      <c r="I71" s="96">
        <v>0</v>
      </c>
      <c r="J71" s="75">
        <f t="shared" si="1"/>
        <v>0</v>
      </c>
      <c r="K71" s="58"/>
      <c r="L71" s="58"/>
    </row>
    <row r="72" spans="1:12" ht="17.25" customHeight="1" thickTop="1" thickBot="1">
      <c r="A72" s="77" t="s">
        <v>75</v>
      </c>
      <c r="B72" s="78">
        <v>3150</v>
      </c>
      <c r="C72" s="78">
        <v>500</v>
      </c>
      <c r="D72" s="93">
        <v>0</v>
      </c>
      <c r="E72" s="94">
        <v>0</v>
      </c>
      <c r="F72" s="93">
        <v>0</v>
      </c>
      <c r="G72" s="93">
        <v>0</v>
      </c>
      <c r="H72" s="93">
        <v>0</v>
      </c>
      <c r="I72" s="93">
        <v>0</v>
      </c>
      <c r="J72" s="82">
        <f t="shared" si="1"/>
        <v>0</v>
      </c>
      <c r="K72" s="58"/>
      <c r="L72" s="58"/>
    </row>
    <row r="73" spans="1:12" ht="19.5" customHeight="1" thickTop="1" thickBot="1">
      <c r="A73" s="77" t="s">
        <v>76</v>
      </c>
      <c r="B73" s="78">
        <v>3160</v>
      </c>
      <c r="C73" s="78">
        <v>510</v>
      </c>
      <c r="D73" s="93">
        <v>0</v>
      </c>
      <c r="E73" s="94">
        <v>0</v>
      </c>
      <c r="F73" s="93">
        <v>0</v>
      </c>
      <c r="G73" s="93">
        <v>0</v>
      </c>
      <c r="H73" s="93">
        <v>0</v>
      </c>
      <c r="I73" s="93">
        <v>0</v>
      </c>
      <c r="J73" s="82">
        <f t="shared" si="1"/>
        <v>0</v>
      </c>
      <c r="K73" s="58"/>
      <c r="L73" s="58"/>
    </row>
    <row r="74" spans="1:12" ht="21" customHeight="1" thickTop="1" thickBot="1">
      <c r="A74" s="76" t="s">
        <v>77</v>
      </c>
      <c r="B74" s="71">
        <v>3200</v>
      </c>
      <c r="C74" s="71">
        <v>520</v>
      </c>
      <c r="D74" s="95">
        <f t="shared" ref="D74:I74" si="13">SUM(D75:D78)</f>
        <v>0</v>
      </c>
      <c r="E74" s="95">
        <f t="shared" si="13"/>
        <v>0</v>
      </c>
      <c r="F74" s="95">
        <f t="shared" si="13"/>
        <v>0</v>
      </c>
      <c r="G74" s="95">
        <f t="shared" si="13"/>
        <v>0</v>
      </c>
      <c r="H74" s="95">
        <f t="shared" si="13"/>
        <v>0</v>
      </c>
      <c r="I74" s="95">
        <f t="shared" si="13"/>
        <v>0</v>
      </c>
      <c r="J74" s="75">
        <f t="shared" si="1"/>
        <v>0</v>
      </c>
      <c r="K74" s="58"/>
      <c r="L74" s="58"/>
    </row>
    <row r="75" spans="1:12" ht="26.25" customHeight="1" thickTop="1" thickBot="1">
      <c r="A75" s="100" t="s">
        <v>78</v>
      </c>
      <c r="B75" s="101">
        <v>3210</v>
      </c>
      <c r="C75" s="101">
        <v>530</v>
      </c>
      <c r="D75" s="93">
        <v>0</v>
      </c>
      <c r="E75" s="94">
        <v>0</v>
      </c>
      <c r="F75" s="93">
        <v>0</v>
      </c>
      <c r="G75" s="93">
        <v>0</v>
      </c>
      <c r="H75" s="93">
        <v>0</v>
      </c>
      <c r="I75" s="93">
        <v>0</v>
      </c>
      <c r="J75" s="82">
        <f t="shared" si="1"/>
        <v>0</v>
      </c>
      <c r="K75" s="58"/>
      <c r="L75" s="58"/>
    </row>
    <row r="76" spans="1:12" ht="28.5" customHeight="1" thickTop="1" thickBot="1">
      <c r="A76" s="100" t="s">
        <v>79</v>
      </c>
      <c r="B76" s="101">
        <v>3220</v>
      </c>
      <c r="C76" s="101">
        <v>540</v>
      </c>
      <c r="D76" s="93">
        <v>0</v>
      </c>
      <c r="E76" s="94">
        <v>0</v>
      </c>
      <c r="F76" s="93">
        <v>0</v>
      </c>
      <c r="G76" s="93">
        <v>0</v>
      </c>
      <c r="H76" s="93">
        <v>0</v>
      </c>
      <c r="I76" s="93">
        <v>0</v>
      </c>
      <c r="J76" s="82">
        <f t="shared" si="1"/>
        <v>0</v>
      </c>
      <c r="K76" s="58"/>
      <c r="L76" s="58"/>
    </row>
    <row r="77" spans="1:12" ht="22.5" customHeight="1" thickTop="1" thickBot="1">
      <c r="A77" s="22" t="s">
        <v>80</v>
      </c>
      <c r="B77" s="101">
        <v>3230</v>
      </c>
      <c r="C77" s="101">
        <v>550</v>
      </c>
      <c r="D77" s="93">
        <v>0</v>
      </c>
      <c r="E77" s="94">
        <v>0</v>
      </c>
      <c r="F77" s="93">
        <v>0</v>
      </c>
      <c r="G77" s="93">
        <v>0</v>
      </c>
      <c r="H77" s="93">
        <v>0</v>
      </c>
      <c r="I77" s="93">
        <v>0</v>
      </c>
      <c r="J77" s="82">
        <f t="shared" si="1"/>
        <v>0</v>
      </c>
      <c r="K77" s="58"/>
      <c r="L77" s="58"/>
    </row>
    <row r="78" spans="1:12" ht="21" customHeight="1" thickTop="1" thickBot="1">
      <c r="A78" s="100" t="s">
        <v>81</v>
      </c>
      <c r="B78" s="101">
        <v>3240</v>
      </c>
      <c r="C78" s="101">
        <v>560</v>
      </c>
      <c r="D78" s="102">
        <v>0</v>
      </c>
      <c r="E78" s="103">
        <v>0</v>
      </c>
      <c r="F78" s="102">
        <v>0</v>
      </c>
      <c r="G78" s="102">
        <v>0</v>
      </c>
      <c r="H78" s="102">
        <v>0</v>
      </c>
      <c r="I78" s="102">
        <v>0</v>
      </c>
      <c r="J78" s="82">
        <f t="shared" si="1"/>
        <v>0</v>
      </c>
      <c r="K78" s="58"/>
      <c r="L78" s="58"/>
    </row>
    <row r="79" spans="1:12" ht="20.25" customHeight="1" thickTop="1" thickBot="1">
      <c r="A79" s="71" t="s">
        <v>82</v>
      </c>
      <c r="B79" s="71">
        <v>4100</v>
      </c>
      <c r="C79" s="71">
        <v>570</v>
      </c>
      <c r="D79" s="94">
        <f t="shared" ref="D79:I79" si="14">SUM(D80)</f>
        <v>0</v>
      </c>
      <c r="E79" s="94">
        <f t="shared" si="14"/>
        <v>0</v>
      </c>
      <c r="F79" s="94">
        <f t="shared" si="14"/>
        <v>0</v>
      </c>
      <c r="G79" s="94">
        <f t="shared" si="14"/>
        <v>0</v>
      </c>
      <c r="H79" s="94">
        <f t="shared" si="14"/>
        <v>0</v>
      </c>
      <c r="I79" s="94">
        <f t="shared" si="14"/>
        <v>0</v>
      </c>
      <c r="J79" s="75">
        <f t="shared" si="1"/>
        <v>0</v>
      </c>
      <c r="K79" s="58"/>
      <c r="L79" s="58"/>
    </row>
    <row r="80" spans="1:12" ht="18.75" customHeight="1" thickTop="1" thickBot="1">
      <c r="A80" s="22" t="s">
        <v>83</v>
      </c>
      <c r="B80" s="101">
        <v>4110</v>
      </c>
      <c r="C80" s="101">
        <v>580</v>
      </c>
      <c r="D80" s="103">
        <f t="shared" ref="D80:I80" si="15">SUM(D81:D83)</f>
        <v>0</v>
      </c>
      <c r="E80" s="103">
        <f t="shared" si="15"/>
        <v>0</v>
      </c>
      <c r="F80" s="103">
        <f t="shared" si="15"/>
        <v>0</v>
      </c>
      <c r="G80" s="103">
        <f t="shared" si="15"/>
        <v>0</v>
      </c>
      <c r="H80" s="103">
        <f t="shared" si="15"/>
        <v>0</v>
      </c>
      <c r="I80" s="103">
        <f t="shared" si="15"/>
        <v>0</v>
      </c>
      <c r="J80" s="82">
        <f t="shared" si="1"/>
        <v>0</v>
      </c>
      <c r="K80" s="58"/>
      <c r="L80" s="58"/>
    </row>
    <row r="81" spans="1:12" ht="21.75" customHeight="1" thickTop="1" thickBot="1">
      <c r="A81" s="14" t="s">
        <v>84</v>
      </c>
      <c r="B81" s="11">
        <v>4111</v>
      </c>
      <c r="C81" s="11">
        <v>590</v>
      </c>
      <c r="D81" s="16">
        <v>0</v>
      </c>
      <c r="E81" s="17">
        <v>0</v>
      </c>
      <c r="F81" s="16">
        <v>0</v>
      </c>
      <c r="G81" s="16">
        <v>0</v>
      </c>
      <c r="H81" s="16">
        <v>0</v>
      </c>
      <c r="I81" s="16">
        <v>0</v>
      </c>
      <c r="J81" s="15">
        <f t="shared" si="1"/>
        <v>0</v>
      </c>
      <c r="K81" s="5"/>
      <c r="L81" s="5"/>
    </row>
    <row r="82" spans="1:12" ht="22.5" customHeight="1" thickTop="1" thickBot="1">
      <c r="A82" s="14" t="s">
        <v>85</v>
      </c>
      <c r="B82" s="11">
        <v>4112</v>
      </c>
      <c r="C82" s="11">
        <v>600</v>
      </c>
      <c r="D82" s="16">
        <v>0</v>
      </c>
      <c r="E82" s="17">
        <v>0</v>
      </c>
      <c r="F82" s="16">
        <v>0</v>
      </c>
      <c r="G82" s="16">
        <v>0</v>
      </c>
      <c r="H82" s="16">
        <v>0</v>
      </c>
      <c r="I82" s="16">
        <v>0</v>
      </c>
      <c r="J82" s="15">
        <f t="shared" si="1"/>
        <v>0</v>
      </c>
      <c r="K82" s="5"/>
      <c r="L82" s="5"/>
    </row>
    <row r="83" spans="1:12" ht="20.25" customHeight="1" thickTop="1" thickBot="1">
      <c r="A83" s="22" t="s">
        <v>86</v>
      </c>
      <c r="B83" s="11">
        <v>4113</v>
      </c>
      <c r="C83" s="11">
        <v>610</v>
      </c>
      <c r="D83" s="19">
        <v>0</v>
      </c>
      <c r="E83" s="20">
        <v>0</v>
      </c>
      <c r="F83" s="19">
        <v>0</v>
      </c>
      <c r="G83" s="19">
        <v>0</v>
      </c>
      <c r="H83" s="19">
        <v>0</v>
      </c>
      <c r="I83" s="19">
        <v>0</v>
      </c>
      <c r="J83" s="15">
        <f t="shared" si="1"/>
        <v>0</v>
      </c>
      <c r="K83" s="5"/>
      <c r="L83" s="5"/>
    </row>
    <row r="84" spans="1:12" ht="17.25" customHeight="1" thickTop="1" thickBot="1">
      <c r="A84" s="9" t="s">
        <v>87</v>
      </c>
      <c r="B84" s="9">
        <v>4200</v>
      </c>
      <c r="C84" s="9">
        <v>620</v>
      </c>
      <c r="D84" s="18">
        <f t="shared" ref="D84:I84" si="16">D85</f>
        <v>0</v>
      </c>
      <c r="E84" s="18">
        <f t="shared" si="16"/>
        <v>0</v>
      </c>
      <c r="F84" s="18">
        <f t="shared" si="16"/>
        <v>0</v>
      </c>
      <c r="G84" s="18">
        <f t="shared" si="16"/>
        <v>0</v>
      </c>
      <c r="H84" s="18">
        <f t="shared" si="16"/>
        <v>0</v>
      </c>
      <c r="I84" s="18">
        <f t="shared" si="16"/>
        <v>0</v>
      </c>
      <c r="J84" s="10">
        <f t="shared" si="1"/>
        <v>0</v>
      </c>
      <c r="K84" s="5"/>
      <c r="L84" s="5"/>
    </row>
    <row r="85" spans="1:12" ht="16.5" customHeight="1" thickTop="1" thickBot="1">
      <c r="A85" s="12" t="s">
        <v>88</v>
      </c>
      <c r="B85" s="13">
        <v>4210</v>
      </c>
      <c r="C85" s="13">
        <v>630</v>
      </c>
      <c r="D85" s="16">
        <v>0</v>
      </c>
      <c r="E85" s="17">
        <v>0</v>
      </c>
      <c r="F85" s="16">
        <v>0</v>
      </c>
      <c r="G85" s="16">
        <v>0</v>
      </c>
      <c r="H85" s="16">
        <v>0</v>
      </c>
      <c r="I85" s="16">
        <v>0</v>
      </c>
      <c r="J85" s="21">
        <f t="shared" si="1"/>
        <v>0</v>
      </c>
      <c r="K85" s="5"/>
      <c r="L85" s="5"/>
    </row>
    <row r="86" spans="1:12" ht="20.25" customHeight="1" thickTop="1">
      <c r="A86" s="28" t="s">
        <v>89</v>
      </c>
      <c r="B86" s="29">
        <v>5000</v>
      </c>
      <c r="C86" s="29">
        <v>640</v>
      </c>
      <c r="D86" s="30" t="s">
        <v>90</v>
      </c>
      <c r="E86" s="55">
        <f>D31+D34+D35</f>
        <v>81281</v>
      </c>
      <c r="F86" s="50" t="s">
        <v>90</v>
      </c>
      <c r="G86" s="50" t="s">
        <v>90</v>
      </c>
      <c r="H86" s="50" t="s">
        <v>90</v>
      </c>
      <c r="I86" s="50" t="s">
        <v>90</v>
      </c>
      <c r="J86" s="31" t="s">
        <v>90</v>
      </c>
      <c r="K86" s="5"/>
      <c r="L86" s="5"/>
    </row>
    <row r="87" spans="1:12" ht="16.5" customHeight="1">
      <c r="A87" s="23" t="s">
        <v>91</v>
      </c>
      <c r="B87" s="51">
        <v>9000</v>
      </c>
      <c r="C87" s="51">
        <v>650</v>
      </c>
      <c r="D87" s="52">
        <v>0</v>
      </c>
      <c r="E87" s="53">
        <v>0</v>
      </c>
      <c r="F87" s="52">
        <v>0</v>
      </c>
      <c r="G87" s="52">
        <v>0</v>
      </c>
      <c r="H87" s="52">
        <v>0</v>
      </c>
      <c r="I87" s="52">
        <v>0</v>
      </c>
      <c r="J87" s="54">
        <f t="shared" si="1"/>
        <v>0</v>
      </c>
      <c r="K87" s="5"/>
      <c r="L87" s="5"/>
    </row>
    <row r="88" spans="1:12">
      <c r="A88" s="8" t="s">
        <v>92</v>
      </c>
      <c r="D88" s="24"/>
      <c r="E88" s="24"/>
      <c r="J88" s="35"/>
      <c r="K88" s="5"/>
      <c r="L88" s="5"/>
    </row>
    <row r="89" spans="1:12">
      <c r="A89" s="25" t="str">
        <f>[1]ЗАПОЛНИТЬ!F30</f>
        <v xml:space="preserve">Керівник </v>
      </c>
      <c r="B89" s="1"/>
      <c r="C89" s="25"/>
      <c r="D89" s="119"/>
      <c r="E89" s="119"/>
      <c r="F89" s="25"/>
      <c r="G89" s="120" t="str">
        <f>[1]ЗАПОЛНИТЬ!F26</f>
        <v>Л.М.Гнатюк</v>
      </c>
      <c r="H89" s="120"/>
      <c r="I89" s="120"/>
      <c r="J89" s="40"/>
      <c r="K89" s="5"/>
      <c r="L89" s="5"/>
    </row>
    <row r="90" spans="1:12">
      <c r="A90" s="1"/>
      <c r="B90" s="25"/>
      <c r="C90" s="25"/>
      <c r="D90" s="117" t="s">
        <v>93</v>
      </c>
      <c r="E90" s="117"/>
      <c r="F90" s="25"/>
      <c r="G90" s="118" t="s">
        <v>94</v>
      </c>
      <c r="H90" s="118"/>
      <c r="I90" s="1"/>
      <c r="J90" s="40"/>
      <c r="K90" s="5"/>
      <c r="L90" s="5"/>
    </row>
    <row r="91" spans="1:12">
      <c r="A91" s="25" t="str">
        <f>[1]ЗАПОЛНИТЬ!F31</f>
        <v>Головний бухгалтер</v>
      </c>
      <c r="B91" s="1"/>
      <c r="C91" s="25"/>
      <c r="D91" s="121"/>
      <c r="E91" s="121"/>
      <c r="F91" s="25"/>
      <c r="G91" s="120" t="str">
        <f>[1]ЗАПОЛНИТЬ!F28</f>
        <v>С.А.Шуляка</v>
      </c>
      <c r="H91" s="120"/>
      <c r="I91" s="120"/>
      <c r="J91" s="40"/>
      <c r="K91" s="5"/>
      <c r="L91" s="5"/>
    </row>
    <row r="92" spans="1:12">
      <c r="A92" s="26" t="s">
        <v>106</v>
      </c>
      <c r="B92" s="1"/>
      <c r="C92" s="25"/>
      <c r="D92" s="117" t="s">
        <v>93</v>
      </c>
      <c r="E92" s="117"/>
      <c r="F92" s="1"/>
      <c r="G92" s="118" t="s">
        <v>94</v>
      </c>
      <c r="H92" s="118"/>
      <c r="I92" s="27"/>
      <c r="J92" s="35"/>
      <c r="K92" s="5"/>
      <c r="L92" s="5"/>
    </row>
    <row r="93" spans="1:12">
      <c r="A93" s="36"/>
      <c r="B93" s="37"/>
      <c r="C93" s="37"/>
      <c r="D93" s="38"/>
      <c r="E93" s="39"/>
      <c r="F93" s="38"/>
      <c r="G93" s="38"/>
      <c r="H93" s="38"/>
      <c r="I93" s="38"/>
      <c r="J93" s="40"/>
      <c r="K93" s="5"/>
      <c r="L93" s="5"/>
    </row>
    <row r="94" spans="1:12">
      <c r="A94" s="36"/>
      <c r="B94" s="37"/>
      <c r="C94" s="37"/>
      <c r="D94" s="38"/>
      <c r="E94" s="39"/>
      <c r="F94" s="38"/>
      <c r="G94" s="38"/>
      <c r="H94" s="38"/>
      <c r="I94" s="38"/>
      <c r="J94" s="40"/>
      <c r="K94" s="5"/>
      <c r="L94" s="5"/>
    </row>
    <row r="95" spans="1:12">
      <c r="A95" s="36"/>
      <c r="B95" s="37"/>
      <c r="C95" s="37"/>
      <c r="D95" s="38"/>
      <c r="E95" s="39"/>
      <c r="F95" s="38"/>
      <c r="G95" s="38"/>
      <c r="H95" s="38"/>
      <c r="I95" s="38"/>
      <c r="J95" s="40"/>
      <c r="K95" s="5"/>
      <c r="L95" s="5"/>
    </row>
    <row r="96" spans="1:12">
      <c r="A96" s="42"/>
      <c r="B96" s="43"/>
      <c r="C96" s="43"/>
      <c r="D96" s="44"/>
      <c r="E96" s="44"/>
      <c r="F96" s="44"/>
      <c r="G96" s="44"/>
      <c r="H96" s="44"/>
      <c r="I96" s="44"/>
      <c r="J96" s="35"/>
      <c r="K96" s="5"/>
      <c r="L96" s="5"/>
    </row>
    <row r="97" spans="1:12">
      <c r="A97" s="32"/>
      <c r="B97" s="33"/>
      <c r="C97" s="33"/>
      <c r="D97" s="41"/>
      <c r="E97" s="34"/>
      <c r="F97" s="41"/>
      <c r="G97" s="41"/>
      <c r="H97" s="41"/>
      <c r="I97" s="41"/>
      <c r="J97" s="45"/>
      <c r="K97" s="5"/>
      <c r="L97" s="5"/>
    </row>
    <row r="98" spans="1:12">
      <c r="A98" s="32"/>
      <c r="B98" s="33"/>
      <c r="C98" s="33"/>
      <c r="D98" s="41"/>
      <c r="E98" s="34"/>
      <c r="F98" s="41"/>
      <c r="G98" s="41"/>
      <c r="H98" s="41"/>
      <c r="I98" s="41"/>
      <c r="J98" s="45"/>
      <c r="K98" s="5"/>
      <c r="L98" s="5"/>
    </row>
    <row r="99" spans="1:12">
      <c r="A99" s="46"/>
      <c r="B99" s="43"/>
      <c r="C99" s="37"/>
      <c r="D99" s="39"/>
      <c r="E99" s="47"/>
      <c r="F99" s="48"/>
      <c r="G99" s="48"/>
      <c r="H99" s="48"/>
      <c r="I99" s="48"/>
      <c r="J99" s="49"/>
      <c r="K99" s="5"/>
      <c r="L99" s="5"/>
    </row>
    <row r="101" spans="1:12">
      <c r="J101" s="1"/>
      <c r="K101" s="1"/>
      <c r="L101" s="1"/>
    </row>
    <row r="102" spans="1:12">
      <c r="J102" s="1"/>
      <c r="K102" s="1"/>
      <c r="L102" s="1"/>
    </row>
    <row r="103" spans="1:12">
      <c r="J103" s="1"/>
      <c r="K103" s="1"/>
      <c r="L103" s="1"/>
    </row>
    <row r="104" spans="1:12">
      <c r="J104" s="1"/>
      <c r="K104" s="1"/>
      <c r="L104" s="1"/>
    </row>
    <row r="105" spans="1:12">
      <c r="A105" s="5"/>
      <c r="B105" s="1"/>
      <c r="C105" s="1"/>
      <c r="D105" s="1"/>
      <c r="E105" s="1"/>
      <c r="F105" s="1"/>
      <c r="G105" s="1"/>
      <c r="H105" s="1"/>
      <c r="I105" s="1"/>
      <c r="J105" s="1"/>
      <c r="K105" s="1"/>
      <c r="L105" s="1"/>
    </row>
  </sheetData>
  <mergeCells count="33">
    <mergeCell ref="D92:E92"/>
    <mergeCell ref="G92:H92"/>
    <mergeCell ref="H19:H21"/>
    <mergeCell ref="I19:I21"/>
    <mergeCell ref="D89:E89"/>
    <mergeCell ref="G89:I89"/>
    <mergeCell ref="D90:E90"/>
    <mergeCell ref="G90:H90"/>
    <mergeCell ref="D91:E91"/>
    <mergeCell ref="G91:I91"/>
    <mergeCell ref="A15:C15"/>
    <mergeCell ref="E15:J15"/>
    <mergeCell ref="A18:L18"/>
    <mergeCell ref="A19:A21"/>
    <mergeCell ref="B19:B21"/>
    <mergeCell ref="C19:C21"/>
    <mergeCell ref="D19:D21"/>
    <mergeCell ref="E19:E21"/>
    <mergeCell ref="F19:F21"/>
    <mergeCell ref="G19:G21"/>
    <mergeCell ref="J19:J21"/>
    <mergeCell ref="B11:G11"/>
    <mergeCell ref="A12:C12"/>
    <mergeCell ref="A13:C13"/>
    <mergeCell ref="E13:J13"/>
    <mergeCell ref="A14:C14"/>
    <mergeCell ref="E14:J14"/>
    <mergeCell ref="B10:G10"/>
    <mergeCell ref="G1:J3"/>
    <mergeCell ref="A4:J4"/>
    <mergeCell ref="A5:F5"/>
    <mergeCell ref="A6:J6"/>
    <mergeCell ref="B9:G9"/>
  </mergeCells>
  <pageMargins left="0.74" right="0" top="0.2" bottom="0" header="0" footer="0"/>
  <pageSetup paperSize="9" scale="67" orientation="landscape" horizontalDpi="180" verticalDpi="180" r:id="rId1"/>
  <rowBreaks count="1" manualBreakCount="1">
    <brk id="46" max="9"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2019-01-17T08:07:40Z</dcterms:modified>
</cp:coreProperties>
</file>