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<sst xmlns="http://schemas.openxmlformats.org/spreadsheetml/2006/main" count="43" uniqueCount="43">
  <si>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Пісківській ліцей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</si>
  <si>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</si>
  <si>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</si>
  <si>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</si>
  <si>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</si>
  <si>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</si>
  <si>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</si>
  <si>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</si>
  <si>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</si>
  <si>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</si>
  <si>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</si>
  <si>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</si>
  <si>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 xml:space="preserve">Грудень </t>
  </si>
  <si>
    <t>Продукти харчування</t>
  </si>
  <si>
    <t>Електрична енергія</t>
  </si>
  <si>
    <t>Плата за перетікання реактивної ел.енергії</t>
  </si>
  <si>
    <t>Розподіл електричної енергії</t>
  </si>
  <si>
    <t xml:space="preserve">Канцтовари                                                                        </t>
  </si>
  <si>
    <t>Господарчі товари</t>
  </si>
  <si>
    <t>Медикаменти та предмети медичного призначення</t>
  </si>
  <si>
    <t>Абонентна плата за телефон</t>
  </si>
  <si>
    <t>Медогляд працівників</t>
  </si>
  <si>
    <t>Адміністр.і тех.обсл.комп.техніки</t>
  </si>
  <si>
    <t>Послуги з надання телекомунікаційних послуг (обслуговування сигналізації в закладах освіти)</t>
  </si>
  <si>
    <t>Технічне обслуговування систем пожежної сигналізації та спостереження за пожежною автоматикою на обєкті</t>
  </si>
  <si>
    <t>Вивіз сміття</t>
  </si>
  <si>
    <t>Муфта,кутник,трійник,заглушка,труба,американка,кран для води</t>
  </si>
  <si>
    <t>Доступ до мережі Інтернет</t>
  </si>
  <si>
    <t>Навчання з Правила охорони праці під час експлуатації обладнання що працює під тиском</t>
  </si>
  <si>
    <t xml:space="preserve">Подарунки новорічні </t>
  </si>
  <si>
    <t>Монтаж,пусконаладжування охоронно-тривожної системи сигналізації</t>
  </si>
  <si>
    <t>Жорсткий диск SSD 250Gb Goodram</t>
  </si>
  <si>
    <t>Лабораторне дослідження води</t>
  </si>
  <si>
    <t>Чавунна сковорідка,сковорідка для млинців</t>
  </si>
  <si>
    <t>Свідоцтва,додатки,похвальні грамоти та листи</t>
  </si>
  <si>
    <t>Послуги з обслуговування електромереж - а саме кабельної лінії 10 кВ</t>
  </si>
  <si>
    <t>ЗП державний</t>
  </si>
  <si>
    <t>ЗП місцевий</t>
  </si>
  <si>
    <t>за  І квартал</t>
  </si>
  <si>
    <t>за ІІ квартал</t>
  </si>
  <si>
    <t>за ІІІ квартал</t>
  </si>
  <si>
    <t>за  ІV квартал</t>
  </si>
  <si>
    <t>1470+855,50+1070,00+1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</si>
</sst>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00"/>
  </numFmts>
  <fonts count="58">
    <font>
      <sz val="10"/>
      <name val="Times New Roman"/>
      <family val="1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sz val="8"/>
      <name val="Arial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i/>
      <sz val="9"/>
      <name val="Cambria"/>
      <family val="1"/>
    </font>
    <font>
      <sz val="11"/>
      <name val="Calibri"/>
      <family val="2"/>
    </font>
    <font>
      <i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52" fillId="34" borderId="11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35" borderId="13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23" fillId="33" borderId="15" xfId="0" applyNumberFormat="1" applyFont="1" applyFill="1" applyBorder="1" applyAlignment="1">
      <alignment/>
    </xf>
    <xf numFmtId="2" fontId="23" fillId="33" borderId="15" xfId="52" applyNumberFormat="1" applyFont="1" applyFill="1" applyBorder="1" applyAlignment="1">
      <alignment horizontal="right" wrapText="1"/>
      <protection/>
    </xf>
    <xf numFmtId="2" fontId="0" fillId="33" borderId="15" xfId="0" applyNumberFormat="1" applyFont="1" applyFill="1" applyBorder="1" applyAlignment="1">
      <alignment/>
    </xf>
    <xf numFmtId="2" fontId="25" fillId="33" borderId="15" xfId="0" applyNumberFormat="1" applyFont="1" applyFill="1" applyBorder="1" applyAlignment="1">
      <alignment/>
    </xf>
    <xf numFmtId="2" fontId="26" fillId="33" borderId="15" xfId="0" applyNumberFormat="1" applyFont="1" applyFill="1" applyBorder="1" applyAlignment="1">
      <alignment/>
    </xf>
    <xf numFmtId="2" fontId="23" fillId="33" borderId="15" xfId="0" applyNumberFormat="1" applyFont="1" applyFill="1" applyBorder="1" applyAlignment="1">
      <alignment wrapText="1"/>
    </xf>
    <xf numFmtId="2" fontId="23" fillId="33" borderId="16" xfId="52" applyNumberFormat="1" applyFont="1" applyFill="1" applyBorder="1" applyAlignment="1">
      <alignment horizontal="right" wrapText="1"/>
      <protection/>
    </xf>
    <xf numFmtId="2" fontId="23" fillId="33" borderId="16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2" fontId="23" fillId="33" borderId="17" xfId="52" applyNumberFormat="1" applyFont="1" applyFill="1" applyBorder="1" applyAlignment="1">
      <alignment horizontal="right" wrapText="1"/>
      <protection/>
    </xf>
    <xf numFmtId="2" fontId="23" fillId="33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2" fontId="27" fillId="33" borderId="18" xfId="52" applyNumberFormat="1" applyFont="1" applyFill="1" applyBorder="1" applyAlignment="1">
      <alignment horizontal="right" wrapText="1"/>
      <protection/>
    </xf>
    <xf numFmtId="2" fontId="25" fillId="33" borderId="17" xfId="0" applyNumberFormat="1" applyFont="1" applyFill="1" applyBorder="1" applyAlignment="1">
      <alignment/>
    </xf>
    <xf numFmtId="2" fontId="26" fillId="33" borderId="17" xfId="0" applyNumberFormat="1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29" fillId="33" borderId="18" xfId="52" applyNumberFormat="1" applyFont="1" applyFill="1" applyBorder="1" applyAlignment="1">
      <alignment horizontal="right" wrapText="1"/>
      <protection/>
    </xf>
    <xf numFmtId="0" fontId="0" fillId="33" borderId="17" xfId="0" applyFont="1" applyFill="1" applyBorder="1" applyAlignment="1">
      <alignment wrapText="1"/>
    </xf>
    <xf numFmtId="2" fontId="23" fillId="33" borderId="17" xfId="0" applyNumberFormat="1" applyFont="1" applyFill="1" applyBorder="1" applyAlignment="1">
      <alignment wrapText="1"/>
    </xf>
    <xf numFmtId="2" fontId="54" fillId="33" borderId="17" xfId="0" applyNumberFormat="1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53" fillId="33" borderId="17" xfId="0" applyFont="1" applyFill="1" applyBorder="1" applyAlignment="1">
      <alignment/>
    </xf>
    <xf numFmtId="2" fontId="53" fillId="33" borderId="17" xfId="0" applyNumberFormat="1" applyFont="1" applyFill="1" applyBorder="1" applyAlignment="1">
      <alignment/>
    </xf>
    <xf numFmtId="0" fontId="54" fillId="0" borderId="17" xfId="0" applyFont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2" fontId="56" fillId="34" borderId="17" xfId="0" applyNumberFormat="1" applyFont="1" applyFill="1" applyBorder="1" applyAlignment="1">
      <alignment/>
    </xf>
    <xf numFmtId="2" fontId="56" fillId="35" borderId="17" xfId="0" applyNumberFormat="1" applyFont="1" applyFill="1" applyBorder="1" applyAlignment="1">
      <alignment/>
    </xf>
    <xf numFmtId="2" fontId="53" fillId="36" borderId="17" xfId="0" applyNumberFormat="1" applyFont="1" applyFill="1" applyBorder="1" applyAlignment="1">
      <alignment/>
    </xf>
    <xf numFmtId="2" fontId="54" fillId="37" borderId="1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7" fillId="0" borderId="0" xfId="0" applyFont="1" applyAlignment="1">
      <alignment/>
    </xf>
    <xf numFmtId="2" fontId="57" fillId="34" borderId="0" xfId="0" applyNumberFormat="1" applyFont="1" applyFill="1" applyAlignment="1">
      <alignment horizontal="center"/>
    </xf>
    <xf numFmtId="2" fontId="57" fillId="35" borderId="0" xfId="0" applyNumberFormat="1" applyFont="1" applyFill="1" applyAlignment="1">
      <alignment horizontal="center"/>
    </xf>
    <xf numFmtId="0" fontId="57" fillId="35" borderId="0" xfId="0" applyFont="1" applyFill="1" applyAlignment="1">
      <alignment horizontal="center"/>
    </xf>
    <xf numFmtId="2" fontId="57" fillId="36" borderId="0" xfId="0" applyNumberFormat="1" applyFont="1" applyFill="1" applyAlignment="1">
      <alignment horizontal="center"/>
    </xf>
    <xf numFmtId="0" fontId="57" fillId="36" borderId="0" xfId="0" applyFont="1" applyFill="1" applyAlignment="1">
      <alignment horizontal="center"/>
    </xf>
    <xf numFmtId="2" fontId="57" fillId="37" borderId="0" xfId="0" applyNumberFormat="1" applyFont="1" applyFill="1" applyAlignment="1">
      <alignment horizontal="center"/>
    </xf>
    <xf numFmtId="0" fontId="57" fillId="37" borderId="0" xfId="0" applyFont="1" applyFill="1" applyAlignment="1">
      <alignment horizontal="center"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2" fontId="33" fillId="0" borderId="18" xfId="52" applyNumberFormat="1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іск.НВ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U54"/>
  <sheetViews>
    <sheetView tabSelected="1" zoomScale="115" zoomScaleNormal="115" zoomScalePageLayoutView="0" workbookViewId="0" topLeftCell="A1">
      <selection activeCell="F32" sqref="F32"/>
    </sheetView>
  </sheetViews>
  <sheetFormatPr defaultColWidth="9.33203125" defaultRowHeight="12.75"/>
  <cols>
    <col min="1" max="1" width="53.5" style="0" customWidth="1"/>
    <col min="2" max="2" width="11.33203125" style="0" customWidth="1"/>
    <col min="3" max="3" width="13.5" style="0" customWidth="1"/>
    <col min="4" max="6" width="11.83203125" style="0" customWidth="1"/>
    <col min="7" max="7" width="10" style="0" customWidth="1"/>
    <col min="8" max="8" width="9.5" style="2" customWidth="1"/>
    <col min="9" max="9" width="9.5" style="0" customWidth="1"/>
    <col min="10" max="10" width="11" style="0" customWidth="1"/>
    <col min="11" max="11" width="10.83203125" style="0" customWidth="1"/>
    <col min="12" max="12" width="12" style="0" customWidth="1"/>
    <col min="13" max="13" width="10.16015625" style="0" customWidth="1"/>
    <col min="15" max="15" width="15.66015625" style="0" customWidth="1"/>
  </cols>
  <sheetData>
    <row r="1" spans="3:6" ht="27" thickBot="1">
      <c r="C1" s="1" t="s">
        <v>0</v>
      </c>
      <c r="F1">
        <v>2023</v>
      </c>
    </row>
    <row r="2" spans="1:13" ht="13.5" thickBot="1">
      <c r="A2" s="3"/>
      <c r="B2" s="4" t="s">
        <v>1</v>
      </c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10" t="s">
        <v>11</v>
      </c>
      <c r="M2" s="11" t="s">
        <v>12</v>
      </c>
    </row>
    <row r="3" spans="1:13" ht="12.75">
      <c r="A3" s="12" t="s">
        <v>13</v>
      </c>
      <c r="B3" s="13">
        <v>3189.85</v>
      </c>
      <c r="C3" s="14">
        <v>15994.98</v>
      </c>
      <c r="D3" s="13">
        <v>20563.33</v>
      </c>
      <c r="E3" s="15">
        <v>26826.86</v>
      </c>
      <c r="F3" s="13">
        <v>19122.64</v>
      </c>
      <c r="G3" s="13"/>
      <c r="H3" s="16"/>
      <c r="I3" s="16"/>
      <c r="J3" s="16"/>
      <c r="K3" s="17"/>
      <c r="L3" s="17"/>
      <c r="M3" s="17"/>
    </row>
    <row r="4" spans="1:13" ht="17.25" customHeight="1">
      <c r="A4" s="12" t="s">
        <v>14</v>
      </c>
      <c r="B4" s="18">
        <v>12063.02</v>
      </c>
      <c r="C4" s="19">
        <v>22610.07</v>
      </c>
      <c r="D4" s="13">
        <v>39146.77</v>
      </c>
      <c r="E4" s="13">
        <v>34596.51</v>
      </c>
      <c r="F4" s="20"/>
      <c r="G4" s="13"/>
      <c r="H4" s="16"/>
      <c r="I4" s="16"/>
      <c r="J4" s="16"/>
      <c r="K4" s="17"/>
      <c r="L4" s="17"/>
      <c r="M4" s="17"/>
    </row>
    <row r="5" spans="1:13" ht="12.75">
      <c r="A5" s="21" t="s">
        <v>15</v>
      </c>
      <c r="B5" s="13">
        <v>555.96</v>
      </c>
      <c r="C5" s="22"/>
      <c r="D5" s="13"/>
      <c r="E5" s="13">
        <v>414.67</v>
      </c>
      <c r="F5" s="23">
        <v>0</v>
      </c>
      <c r="G5" s="13"/>
      <c r="H5" s="16"/>
      <c r="I5" s="16"/>
      <c r="J5" s="16"/>
      <c r="K5" s="17"/>
      <c r="L5" s="17"/>
      <c r="M5" s="17"/>
    </row>
    <row r="6" spans="1:13" ht="12.75">
      <c r="A6" s="24" t="s">
        <v>16</v>
      </c>
      <c r="B6" s="13">
        <f>2707.48+506.26</f>
        <v>3213.74</v>
      </c>
      <c r="C6" s="22">
        <f>495.68+5527.7</f>
        <v>6023.38</v>
      </c>
      <c r="D6" s="13">
        <f>606.1+7222.67+329.3</f>
        <v>8158.070000000001</v>
      </c>
      <c r="E6" s="13">
        <f>6783.36+602.57</f>
        <v>7385.929999999999</v>
      </c>
      <c r="F6" s="23">
        <f>962+4353.1</f>
        <v>5315.1</v>
      </c>
      <c r="G6" s="13"/>
      <c r="H6" s="16"/>
      <c r="I6" s="16"/>
      <c r="J6" s="16"/>
      <c r="K6" s="17"/>
      <c r="L6" s="17"/>
      <c r="M6" s="17"/>
    </row>
    <row r="7" spans="1:21" ht="15.75">
      <c r="A7" s="25" t="s">
        <v>17</v>
      </c>
      <c r="B7" s="23"/>
      <c r="C7" s="23"/>
      <c r="D7" s="23"/>
      <c r="E7" s="23"/>
      <c r="F7" s="26">
        <v>3030</v>
      </c>
      <c r="G7" s="23"/>
      <c r="H7" s="27"/>
      <c r="I7" s="27"/>
      <c r="J7" s="27"/>
      <c r="K7" s="28"/>
      <c r="L7" s="28"/>
      <c r="M7" s="28"/>
      <c r="N7" s="2"/>
      <c r="O7" s="29"/>
      <c r="P7" s="30"/>
      <c r="Q7" s="30"/>
      <c r="R7" s="30"/>
      <c r="S7" s="31"/>
      <c r="T7" s="2"/>
      <c r="U7" s="2"/>
    </row>
    <row r="8" spans="1:21" ht="15.75">
      <c r="A8" s="25" t="s">
        <v>18</v>
      </c>
      <c r="B8" s="23"/>
      <c r="C8" s="23"/>
      <c r="D8" s="23"/>
      <c r="E8" s="23">
        <v>2417</v>
      </c>
      <c r="F8" s="32"/>
      <c r="G8" s="23"/>
      <c r="H8" s="27"/>
      <c r="I8" s="27"/>
      <c r="J8" s="27"/>
      <c r="K8" s="28"/>
      <c r="L8" s="28"/>
      <c r="M8" s="28"/>
      <c r="N8" s="2"/>
      <c r="O8" s="29"/>
      <c r="P8" s="30"/>
      <c r="Q8" s="2"/>
      <c r="R8" s="2"/>
      <c r="S8" s="31"/>
      <c r="T8" s="2"/>
      <c r="U8" s="2"/>
    </row>
    <row r="9" spans="1:21" ht="18" customHeight="1">
      <c r="A9" s="33" t="s">
        <v>19</v>
      </c>
      <c r="B9" s="23"/>
      <c r="C9" s="23"/>
      <c r="D9" s="23"/>
      <c r="E9" s="23">
        <v>1500.04</v>
      </c>
      <c r="F9" s="23"/>
      <c r="G9" s="23"/>
      <c r="H9" s="27"/>
      <c r="I9" s="27"/>
      <c r="J9" s="27"/>
      <c r="K9" s="28"/>
      <c r="L9" s="28"/>
      <c r="M9" s="28"/>
      <c r="N9" s="2"/>
      <c r="O9" s="2"/>
      <c r="P9" s="2"/>
      <c r="Q9" s="2"/>
      <c r="R9" s="2"/>
      <c r="S9" s="2"/>
      <c r="T9" s="2"/>
      <c r="U9" s="2"/>
    </row>
    <row r="10" spans="1:21" ht="12.75">
      <c r="A10" s="25" t="s">
        <v>20</v>
      </c>
      <c r="B10" s="34"/>
      <c r="C10" s="34">
        <v>381.8</v>
      </c>
      <c r="D10" s="23">
        <v>40.07</v>
      </c>
      <c r="E10" s="23"/>
      <c r="F10" s="23"/>
      <c r="G10" s="23"/>
      <c r="H10" s="27"/>
      <c r="I10" s="27"/>
      <c r="J10" s="27"/>
      <c r="K10" s="28"/>
      <c r="L10" s="28"/>
      <c r="M10" s="28"/>
      <c r="N10" s="31"/>
      <c r="O10" s="30"/>
      <c r="P10" s="2"/>
      <c r="Q10" s="2"/>
      <c r="R10" s="2"/>
      <c r="S10" s="2"/>
      <c r="T10" s="2"/>
      <c r="U10" s="2"/>
    </row>
    <row r="11" spans="1:21" ht="12.75">
      <c r="A11" s="24" t="s">
        <v>21</v>
      </c>
      <c r="B11" s="23"/>
      <c r="C11" s="23"/>
      <c r="D11" s="23"/>
      <c r="E11" s="23"/>
      <c r="F11" s="23">
        <v>4290</v>
      </c>
      <c r="G11" s="23"/>
      <c r="H11" s="27"/>
      <c r="I11" s="27"/>
      <c r="J11" s="27"/>
      <c r="K11" s="28"/>
      <c r="L11" s="28"/>
      <c r="M11" s="28"/>
      <c r="N11" s="2"/>
      <c r="O11" s="2"/>
      <c r="P11" s="2"/>
      <c r="Q11" s="2"/>
      <c r="R11" s="2"/>
      <c r="S11" s="2"/>
      <c r="T11" s="2"/>
      <c r="U11" s="2"/>
    </row>
    <row r="12" spans="1:13" ht="12.75">
      <c r="A12" s="24" t="s">
        <v>22</v>
      </c>
      <c r="B12" s="23">
        <v>750</v>
      </c>
      <c r="C12" s="23">
        <v>875</v>
      </c>
      <c r="D12" s="23">
        <v>875</v>
      </c>
      <c r="E12" s="23">
        <v>875</v>
      </c>
      <c r="F12" s="23">
        <v>875</v>
      </c>
      <c r="G12" s="23"/>
      <c r="H12" s="27"/>
      <c r="I12" s="27"/>
      <c r="J12" s="27"/>
      <c r="K12" s="28"/>
      <c r="L12" s="28"/>
      <c r="M12" s="35"/>
    </row>
    <row r="13" spans="1:13" ht="33" customHeight="1">
      <c r="A13" s="36" t="s">
        <v>23</v>
      </c>
      <c r="B13" s="23"/>
      <c r="C13" s="23"/>
      <c r="D13" s="23"/>
      <c r="E13" s="23"/>
      <c r="F13" s="23">
        <v>145.65</v>
      </c>
      <c r="G13" s="23"/>
      <c r="H13" s="27"/>
      <c r="I13" s="27"/>
      <c r="J13" s="27"/>
      <c r="K13" s="28"/>
      <c r="L13" s="28"/>
      <c r="M13" s="28"/>
    </row>
    <row r="14" spans="1:13" ht="45" customHeight="1">
      <c r="A14" s="36" t="s">
        <v>24</v>
      </c>
      <c r="B14" s="23">
        <v>2300</v>
      </c>
      <c r="C14" s="23">
        <v>2300</v>
      </c>
      <c r="D14" s="23">
        <v>2300</v>
      </c>
      <c r="E14" s="23">
        <v>2300</v>
      </c>
      <c r="F14" s="23">
        <v>2300</v>
      </c>
      <c r="G14" s="23"/>
      <c r="H14" s="27"/>
      <c r="I14" s="27"/>
      <c r="J14" s="27"/>
      <c r="K14" s="28"/>
      <c r="L14" s="28"/>
      <c r="M14" s="28"/>
    </row>
    <row r="15" spans="1:13" ht="15">
      <c r="A15" s="37" t="s">
        <v>25</v>
      </c>
      <c r="B15" s="23">
        <v>521.42</v>
      </c>
      <c r="C15" s="23"/>
      <c r="D15" s="23"/>
      <c r="E15" s="23">
        <v>521.42</v>
      </c>
      <c r="F15" s="23"/>
      <c r="G15" s="23"/>
      <c r="H15" s="27"/>
      <c r="I15" s="27"/>
      <c r="J15" s="27"/>
      <c r="K15" s="28"/>
      <c r="L15" s="28"/>
      <c r="M15" s="28"/>
    </row>
    <row r="16" spans="1:13" ht="33" customHeight="1">
      <c r="A16" s="36" t="s">
        <v>26</v>
      </c>
      <c r="B16" s="23"/>
      <c r="C16" s="23">
        <v>1500</v>
      </c>
      <c r="D16" s="23"/>
      <c r="E16" s="23"/>
      <c r="F16" s="23"/>
      <c r="G16" s="23"/>
      <c r="H16" s="27"/>
      <c r="I16" s="27"/>
      <c r="J16" s="27"/>
      <c r="K16" s="28"/>
      <c r="L16" s="28"/>
      <c r="M16" s="28"/>
    </row>
    <row r="17" spans="1:13" ht="18" customHeight="1">
      <c r="A17" s="33" t="s">
        <v>27</v>
      </c>
      <c r="B17" s="23">
        <v>500</v>
      </c>
      <c r="C17" s="23">
        <v>500</v>
      </c>
      <c r="D17" s="23">
        <v>500</v>
      </c>
      <c r="E17" s="23">
        <v>500</v>
      </c>
      <c r="F17" s="23">
        <v>500</v>
      </c>
      <c r="G17" s="23"/>
      <c r="H17" s="27"/>
      <c r="I17" s="27"/>
      <c r="J17" s="27"/>
      <c r="K17" s="28"/>
      <c r="L17" s="28"/>
      <c r="M17" s="28"/>
    </row>
    <row r="18" spans="1:13" ht="30.75" customHeight="1">
      <c r="A18" s="36" t="s">
        <v>28</v>
      </c>
      <c r="B18" s="23"/>
      <c r="C18" s="23"/>
      <c r="D18" s="23">
        <v>3960</v>
      </c>
      <c r="E18" s="23"/>
      <c r="F18" s="23"/>
      <c r="G18" s="23"/>
      <c r="H18" s="27"/>
      <c r="I18" s="27"/>
      <c r="J18" s="27"/>
      <c r="K18" s="28"/>
      <c r="L18" s="28"/>
      <c r="M18" s="28"/>
    </row>
    <row r="19" spans="1:13" ht="18" customHeight="1">
      <c r="A19" s="33" t="s">
        <v>29</v>
      </c>
      <c r="B19" s="23"/>
      <c r="C19" s="23"/>
      <c r="D19" s="23">
        <v>25702.5</v>
      </c>
      <c r="E19" s="23"/>
      <c r="F19" s="23"/>
      <c r="G19" s="23"/>
      <c r="H19" s="27"/>
      <c r="I19" s="27"/>
      <c r="J19" s="27"/>
      <c r="K19" s="28"/>
      <c r="L19" s="28"/>
      <c r="M19" s="28"/>
    </row>
    <row r="20" spans="1:13" ht="36" customHeight="1">
      <c r="A20" s="33" t="s">
        <v>30</v>
      </c>
      <c r="B20" s="38"/>
      <c r="C20" s="39"/>
      <c r="D20" s="38"/>
      <c r="E20" s="38">
        <v>9741.8875</v>
      </c>
      <c r="F20" s="23"/>
      <c r="G20" s="23"/>
      <c r="H20" s="27"/>
      <c r="I20" s="27"/>
      <c r="J20" s="27"/>
      <c r="K20" s="28"/>
      <c r="L20" s="28"/>
      <c r="M20" s="28"/>
    </row>
    <row r="21" spans="1:13" ht="18" customHeight="1">
      <c r="A21" s="33" t="s">
        <v>31</v>
      </c>
      <c r="B21" s="23"/>
      <c r="C21" s="23"/>
      <c r="D21" s="23"/>
      <c r="E21" s="23">
        <v>1000</v>
      </c>
      <c r="F21" s="23"/>
      <c r="G21" s="23"/>
      <c r="H21" s="27"/>
      <c r="I21" s="27"/>
      <c r="J21" s="27"/>
      <c r="K21" s="28"/>
      <c r="L21" s="28"/>
      <c r="M21" s="28"/>
    </row>
    <row r="22" spans="1:13" ht="19.5" customHeight="1">
      <c r="A22" s="33" t="s">
        <v>32</v>
      </c>
      <c r="B22" s="23"/>
      <c r="C22" s="23"/>
      <c r="D22" s="23"/>
      <c r="E22" s="23"/>
      <c r="F22" s="23">
        <v>1396</v>
      </c>
      <c r="G22" s="23"/>
      <c r="H22" s="27"/>
      <c r="I22" s="27"/>
      <c r="J22" s="27"/>
      <c r="K22" s="28"/>
      <c r="L22" s="28"/>
      <c r="M22" s="28"/>
    </row>
    <row r="23" spans="1:13" ht="21.75" customHeight="1">
      <c r="A23" s="40" t="s">
        <v>33</v>
      </c>
      <c r="B23" s="23"/>
      <c r="C23" s="23"/>
      <c r="D23" s="23"/>
      <c r="E23" s="23"/>
      <c r="F23" s="23">
        <v>1500</v>
      </c>
      <c r="G23" s="23"/>
      <c r="H23" s="27"/>
      <c r="I23" s="27"/>
      <c r="J23" s="27"/>
      <c r="K23" s="28"/>
      <c r="L23" s="28"/>
      <c r="M23" s="28"/>
    </row>
    <row r="24" spans="1:13" ht="18.75" customHeight="1">
      <c r="A24" s="41" t="s">
        <v>34</v>
      </c>
      <c r="B24" s="23"/>
      <c r="C24" s="23"/>
      <c r="D24" s="23"/>
      <c r="E24" s="23"/>
      <c r="F24" s="23">
        <v>124.8</v>
      </c>
      <c r="G24" s="23"/>
      <c r="H24" s="27"/>
      <c r="I24" s="27"/>
      <c r="J24" s="27"/>
      <c r="K24" s="28"/>
      <c r="L24" s="28"/>
      <c r="M24" s="28"/>
    </row>
    <row r="25" spans="1:13" ht="28.5" customHeight="1">
      <c r="A25" s="40" t="s">
        <v>35</v>
      </c>
      <c r="B25" s="23"/>
      <c r="C25" s="23"/>
      <c r="D25" s="23"/>
      <c r="E25" s="23"/>
      <c r="F25" s="23">
        <v>24993.12</v>
      </c>
      <c r="G25" s="23"/>
      <c r="H25" s="27"/>
      <c r="I25" s="27"/>
      <c r="J25" s="27"/>
      <c r="K25" s="28"/>
      <c r="L25" s="28"/>
      <c r="M25" s="28"/>
    </row>
    <row r="26" spans="1:13" ht="12.75">
      <c r="A26" s="42" t="s">
        <v>36</v>
      </c>
      <c r="B26" s="23">
        <v>476400</v>
      </c>
      <c r="C26" s="23">
        <v>499900</v>
      </c>
      <c r="D26" s="23">
        <v>495300</v>
      </c>
      <c r="E26" s="23">
        <v>493300</v>
      </c>
      <c r="F26" s="23">
        <v>536700</v>
      </c>
      <c r="G26" s="23"/>
      <c r="H26" s="27"/>
      <c r="I26" s="27"/>
      <c r="J26" s="27"/>
      <c r="K26" s="28"/>
      <c r="L26" s="28"/>
      <c r="M26" s="28"/>
    </row>
    <row r="27" spans="1:13" ht="12.75">
      <c r="A27" s="43" t="s">
        <v>37</v>
      </c>
      <c r="B27" s="23">
        <v>335500</v>
      </c>
      <c r="C27" s="23">
        <v>378500</v>
      </c>
      <c r="D27" s="23">
        <v>362900</v>
      </c>
      <c r="E27" s="23">
        <v>283400</v>
      </c>
      <c r="F27" s="23">
        <v>293600</v>
      </c>
      <c r="G27" s="23"/>
      <c r="H27" s="27"/>
      <c r="I27" s="27"/>
      <c r="J27" s="27"/>
      <c r="K27" s="28"/>
      <c r="L27" s="28"/>
      <c r="M27" s="28"/>
    </row>
    <row r="28" spans="1:13" ht="12.75">
      <c r="A28" s="43"/>
      <c r="B28" s="44">
        <f aca="true" t="shared" si="0" ref="B28:I28">SUM(B3:B27)</f>
        <v>834993.99</v>
      </c>
      <c r="C28" s="44">
        <f t="shared" si="0"/>
        <v>928585.23</v>
      </c>
      <c r="D28" s="44">
        <f t="shared" si="0"/>
        <v>959445.74</v>
      </c>
      <c r="E28" s="45">
        <f t="shared" si="0"/>
        <v>864779.3175</v>
      </c>
      <c r="F28" s="45">
        <f t="shared" si="0"/>
        <v>893892.31</v>
      </c>
      <c r="G28" s="45">
        <f t="shared" si="0"/>
        <v>0</v>
      </c>
      <c r="H28" s="46">
        <f t="shared" si="0"/>
        <v>0</v>
      </c>
      <c r="I28" s="46">
        <f t="shared" si="0"/>
        <v>0</v>
      </c>
      <c r="J28" s="46">
        <f>SUM(J3:J27)</f>
        <v>0</v>
      </c>
      <c r="K28" s="47">
        <f>SUM(K3:K27)</f>
        <v>0</v>
      </c>
      <c r="L28" s="47">
        <f>SUM(L3:L27)</f>
        <v>0</v>
      </c>
      <c r="M28" s="47">
        <f>SUM(M3:M27)</f>
        <v>0</v>
      </c>
    </row>
    <row r="29" ht="12.75">
      <c r="J29" s="48"/>
    </row>
    <row r="30" spans="1:3" ht="18.75">
      <c r="A30" s="49" t="s">
        <v>38</v>
      </c>
      <c r="B30" s="50">
        <f>B28+C28+D28</f>
        <v>2723024.96</v>
      </c>
      <c r="C30" s="50"/>
    </row>
    <row r="31" spans="1:3" ht="18.75">
      <c r="A31" s="49" t="s">
        <v>39</v>
      </c>
      <c r="B31" s="51">
        <f>E28+F28+G28</f>
        <v>1758671.6275</v>
      </c>
      <c r="C31" s="52"/>
    </row>
    <row r="32" spans="1:3" ht="18.75">
      <c r="A32" s="49" t="s">
        <v>40</v>
      </c>
      <c r="B32" s="53">
        <f>H28+I28+J28</f>
        <v>0</v>
      </c>
      <c r="C32" s="54"/>
    </row>
    <row r="33" spans="1:3" ht="18.75">
      <c r="A33" s="49" t="s">
        <v>41</v>
      </c>
      <c r="B33" s="55">
        <f>K28+L28+M28</f>
        <v>0</v>
      </c>
      <c r="C33" s="56"/>
    </row>
    <row r="35" spans="2:3" ht="15">
      <c r="B35" s="57">
        <f>B30+B31+B32+B33</f>
        <v>4481696.5875</v>
      </c>
      <c r="C35" s="58"/>
    </row>
    <row r="54" spans="6:8" ht="60">
      <c r="F54" s="59" t="s">
        <v>42</v>
      </c>
      <c r="H54"/>
    </row>
  </sheetData>
  <sheetProtection selectLockedCells="1" selectUnlockedCells="1"/>
  <mergeCells count="5">
    <mergeCell ref="B33:C33"/>
    <mergeCell ref="B35:C35"/>
    <mergeCell ref="B30:C30"/>
    <mergeCell ref="B31:C31"/>
    <mergeCell ref="B32:C32"/>
  </mergeCells>
  <printOptions/>
  <pageMargins left="0.7701388888888889" right="0.19652777777777777" top="0.6097222222222223" bottom="0.19652777777777777" header="0" footer="0.5118055555555555"/>
  <pageSetup fitToHeight="1111" fitToWidth="1" horizontalDpi="300" verticalDpi="300" orientation="portrait" paperSize="9"/>
  <headerFooter alignWithMargins="0">
    <oddHeader>&amp;L&amp;D &amp;T&amp;RСторінка &amp;P 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Освiта-PC2</dc:creator>
  <cp:keywords/>
  <dc:description/>
  <cp:lastModifiedBy>Пользователь Windows</cp:lastModifiedBy>
  <dcterms:created xsi:type="dcterms:W3CDTF">2023-06-21T11:56:29Z</dcterms:created>
  <dcterms:modified xsi:type="dcterms:W3CDTF">2023-06-26T12:14:12Z</dcterms:modified>
  <cp:category/>
  <cp:version/>
  <cp:contentType/>
  <cp:contentStatus/>
</cp:coreProperties>
</file>