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30" i="1"/>
  <c r="A87"/>
  <c r="J86"/>
  <c r="J84"/>
  <c r="I63"/>
  <c r="M63" s="1"/>
  <c r="I62"/>
  <c r="M62" s="1"/>
  <c r="I61"/>
  <c r="M61" s="1"/>
  <c r="I60"/>
  <c r="M60" s="1"/>
  <c r="I59"/>
  <c r="M59" s="1"/>
  <c r="M58" s="1"/>
  <c r="L58"/>
  <c r="K58"/>
  <c r="J58"/>
  <c r="I58"/>
  <c r="H58"/>
  <c r="G58"/>
  <c r="F58"/>
  <c r="E58"/>
  <c r="D58"/>
  <c r="M57"/>
  <c r="I57"/>
  <c r="M56"/>
  <c r="I56"/>
  <c r="M55"/>
  <c r="I55"/>
  <c r="M54"/>
  <c r="L54"/>
  <c r="K54"/>
  <c r="J54"/>
  <c r="I54"/>
  <c r="H54"/>
  <c r="G54"/>
  <c r="F54"/>
  <c r="E54"/>
  <c r="D54"/>
  <c r="M53"/>
  <c r="I53"/>
  <c r="M52"/>
  <c r="I52"/>
  <c r="M51"/>
  <c r="L51"/>
  <c r="K51"/>
  <c r="J51"/>
  <c r="I51"/>
  <c r="H51"/>
  <c r="G51"/>
  <c r="F51"/>
  <c r="E51"/>
  <c r="D51"/>
  <c r="M50"/>
  <c r="I50"/>
  <c r="I49"/>
  <c r="M49" s="1"/>
  <c r="M48" s="1"/>
  <c r="L48"/>
  <c r="K48"/>
  <c r="J48"/>
  <c r="I48"/>
  <c r="H48"/>
  <c r="G48"/>
  <c r="F48"/>
  <c r="E48"/>
  <c r="D48"/>
  <c r="I47"/>
  <c r="M47" s="1"/>
  <c r="I46"/>
  <c r="M46" s="1"/>
  <c r="I45"/>
  <c r="M45" s="1"/>
  <c r="I44"/>
  <c r="M44" s="1"/>
  <c r="I43"/>
  <c r="M43" s="1"/>
  <c r="I42"/>
  <c r="M42" s="1"/>
  <c r="L41"/>
  <c r="K41"/>
  <c r="J41"/>
  <c r="I41"/>
  <c r="H41"/>
  <c r="G41"/>
  <c r="F41"/>
  <c r="E41"/>
  <c r="E34" s="1"/>
  <c r="D41"/>
  <c r="I40"/>
  <c r="M40" s="1"/>
  <c r="I39"/>
  <c r="M39" s="1"/>
  <c r="I38"/>
  <c r="M38" s="1"/>
  <c r="I37"/>
  <c r="M37" s="1"/>
  <c r="I36"/>
  <c r="M36" s="1"/>
  <c r="I35"/>
  <c r="M35" s="1"/>
  <c r="L34"/>
  <c r="K34"/>
  <c r="K28" s="1"/>
  <c r="K27" s="1"/>
  <c r="J34"/>
  <c r="I34"/>
  <c r="I28" s="1"/>
  <c r="I27" s="1"/>
  <c r="H34"/>
  <c r="G34"/>
  <c r="F34"/>
  <c r="D34"/>
  <c r="I33"/>
  <c r="M33" s="1"/>
  <c r="I32"/>
  <c r="M32" s="1"/>
  <c r="I31"/>
  <c r="M31" s="1"/>
  <c r="M30" s="1"/>
  <c r="M29" s="1"/>
  <c r="L30"/>
  <c r="K30"/>
  <c r="J30"/>
  <c r="I30"/>
  <c r="H30"/>
  <c r="F30"/>
  <c r="D30"/>
  <c r="L29"/>
  <c r="K29"/>
  <c r="J29"/>
  <c r="I29"/>
  <c r="H29"/>
  <c r="G29"/>
  <c r="F29"/>
  <c r="E29"/>
  <c r="D29"/>
  <c r="L28"/>
  <c r="J28"/>
  <c r="H28"/>
  <c r="G28"/>
  <c r="F28"/>
  <c r="D28"/>
  <c r="L27"/>
  <c r="J27"/>
  <c r="H27"/>
  <c r="G27"/>
  <c r="F27"/>
  <c r="D27"/>
  <c r="F15"/>
  <c r="F14"/>
  <c r="E14"/>
  <c r="F13"/>
  <c r="E12"/>
  <c r="F12" s="1"/>
  <c r="M11"/>
  <c r="K11"/>
  <c r="B11"/>
  <c r="M10"/>
  <c r="K10"/>
  <c r="B10"/>
  <c r="M9"/>
  <c r="K9"/>
  <c r="B9"/>
  <c r="H5"/>
  <c r="G5"/>
  <c r="A5"/>
  <c r="E28" l="1"/>
  <c r="E27" s="1"/>
  <c r="N27"/>
  <c r="M41"/>
  <c r="M34"/>
  <c r="M28" s="1"/>
  <c r="M27" s="1"/>
</calcChain>
</file>

<file path=xl/sharedStrings.xml><?xml version="1.0" encoding="utf-8"?>
<sst xmlns="http://schemas.openxmlformats.org/spreadsheetml/2006/main" count="111" uniqueCount="104">
  <si>
    <t>Додаток 7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</si>
  <si>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</si>
  <si>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1 липня 2018 року</t>
  </si>
  <si>
    <t>коди</t>
  </si>
  <si>
    <t>Установа</t>
  </si>
  <si>
    <t>Територія</t>
  </si>
  <si>
    <t>Організаційно-правова форма господарювання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</si>
  <si>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</si>
  <si>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</si>
  <si>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</si>
  <si>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</si>
  <si>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</si>
  <si>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>Періодичність: місячна,</t>
    </r>
    <r>
      <rPr>
        <u/>
        <sz val="8"/>
        <color indexed="8"/>
        <rFont val="Times New Roman"/>
        <family val="1"/>
        <charset val="204"/>
      </rPr>
      <t xml:space="preserve"> квартальна</t>
    </r>
    <r>
      <rPr>
        <sz val="8"/>
        <color indexed="8"/>
        <rFont val="Times New Roman"/>
        <family val="1"/>
        <charset val="204"/>
      </rPr>
      <t>, річна.</t>
    </r>
  </si>
  <si>
    <t>Одиниця виміру: грн, коп.</t>
  </si>
  <si>
    <t>Показники</t>
  </si>
  <si>
    <t>КЕКВ</t>
  </si>
  <si>
    <t>Код рядка</t>
  </si>
  <si>
    <t>Дебіторська заборгованість</t>
  </si>
  <si>
    <t>Кредиторська заборгованість</t>
  </si>
  <si>
    <t>Зареєстровані бюджетні фінансові
зобов’язання на кінець звітного періоду (року)</t>
  </si>
  <si>
    <t>на початок звітного року, усього</t>
  </si>
  <si>
    <t>на кінець звітного періоду (року)</t>
  </si>
  <si>
    <t>списана за період з початку звітного року</t>
  </si>
  <si>
    <t xml:space="preserve">на початок
звітного року, усього
</t>
  </si>
  <si>
    <t>усього</t>
  </si>
  <si>
    <t>з неї прострочена</t>
  </si>
  <si>
    <t>з неї</t>
  </si>
  <si>
    <t>прострочена</t>
  </si>
  <si>
    <t>термін оплати якої не настав</t>
  </si>
  <si>
    <t>Доходи</t>
  </si>
  <si>
    <t>Х</t>
  </si>
  <si>
    <t>010</t>
  </si>
  <si>
    <t>X</t>
  </si>
  <si>
    <r>
      <t xml:space="preserve">Видатки - </t>
    </r>
    <r>
      <rPr>
        <sz val="10"/>
        <color indexed="8"/>
        <rFont val="Times New Roman"/>
        <family val="1"/>
        <charset val="204"/>
      </rPr>
      <t>усього на утримання установи</t>
    </r>
  </si>
  <si>
    <t>020</t>
  </si>
  <si>
    <r>
      <t>у тому числ</t>
    </r>
    <r>
      <rPr>
        <b/>
        <sz val="8"/>
        <color indexed="8"/>
        <rFont val="Times New Roman"/>
        <family val="1"/>
        <charset val="204"/>
      </rPr>
      <t>і: 
Поточні  видатки</t>
    </r>
  </si>
  <si>
    <t>030</t>
  </si>
  <si>
    <t>Оплата праці і нарахування на заробітну плату</t>
  </si>
  <si>
    <t>040</t>
  </si>
  <si>
    <t xml:space="preserve">Оплата праці </t>
  </si>
  <si>
    <t>050</t>
  </si>
  <si>
    <t xml:space="preserve">  Заробітна плата</t>
  </si>
  <si>
    <t>060</t>
  </si>
  <si>
    <t xml:space="preserve">  Грошове  забезпечення військовослужбовців</t>
  </si>
  <si>
    <t>070</t>
  </si>
  <si>
    <t xml:space="preserve">Нарахування на  оплату праці </t>
  </si>
  <si>
    <t>080</t>
  </si>
  <si>
    <t>Використання товарів і послуг</t>
  </si>
  <si>
    <t>090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</si>
  <si>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</si>
  <si>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</si>
  <si>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</si>
  <si>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</si>
  <si>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</si>
  <si>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</si>
  <si>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</si>
  <si>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</si>
  <si>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</si>
  <si>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</si>
  <si>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</si>
  <si>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</si>
  <si>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</si>
  <si>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</si>
  <si>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</si>
  <si>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</si>
  <si>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</si>
  <si>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</si>
  <si>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</si>
  <si>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</si>
  <si>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</si>
  <si>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</si>
  <si>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</si>
  <si>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</si>
  <si>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</si>
  <si>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</si>
  <si>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</si>
  <si>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</si>
  <si>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 видатки</t>
  </si>
  <si>
    <r>
      <t>Придбання основного капіталу</t>
    </r>
    <r>
      <rPr>
        <vertAlign val="superscript"/>
        <sz val="8"/>
        <color indexed="8"/>
        <rFont val="Times New Roman"/>
        <family val="1"/>
        <charset val="204"/>
      </rPr>
      <t>1</t>
    </r>
  </si>
  <si>
    <t>Придбання обладнання і предметів довгострокового користування</t>
  </si>
  <si>
    <t>Капітальне будівництво (придбання)</t>
  </si>
  <si>
    <t xml:space="preserve"> Капітальне будівництво (придбання) житла</t>
  </si>
  <si>
    <t xml:space="preserve">  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</si>
  <si>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</si>
  <si>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</si>
  <si>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</si>
  <si>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</si>
  <si>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</si>
  <si>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</si>
  <si>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</si>
  <si>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</si>
  <si>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</si>
  <si>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</si>
  <si>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r>
      <t>Капітальні трансферти підпри</t>
    </r>
    <r>
      <rPr>
        <i/>
        <sz val="8"/>
        <color indexed="8"/>
        <rFont val="Times New Roman"/>
        <family val="1"/>
        <charset val="204"/>
      </rPr>
      <t>ємствам (установам, організаціям)</t>
    </r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</si>
  <si>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</si>
  <si>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</si>
  <si>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</si>
  <si>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1 У місячній бюджетній звітності рядки з  380  по  570  не заповнюються.</t>
  </si>
  <si>
    <t xml:space="preserve">Керівник </t>
  </si>
  <si>
    <t>(підпис)</t>
  </si>
  <si>
    <t>(ініціали, прізвище)</t>
  </si>
  <si>
    <t>Головний бухгалтер</t>
  </si>
  <si>
    <r>
      <t xml:space="preserve">Форма складена:  </t>
    </r>
    <r>
      <rPr>
        <b/>
        <u/>
        <sz val="8"/>
        <color indexed="8"/>
        <rFont val="Times New Roman"/>
        <family val="1"/>
        <charset val="204"/>
      </rPr>
      <t xml:space="preserve">  </t>
    </r>
    <r>
      <rPr>
        <b/>
        <sz val="8"/>
        <color indexed="8"/>
        <rFont val="Times New Roman"/>
        <family val="1"/>
        <charset val="204"/>
      </rPr>
      <t xml:space="preserve">за загальним, </t>
    </r>
    <r>
      <rPr>
        <b/>
        <u/>
        <sz val="8"/>
        <color indexed="8"/>
        <rFont val="Times New Roman"/>
        <family val="1"/>
        <charset val="204"/>
      </rPr>
      <t>спеціальним фондом</t>
    </r>
    <r>
      <rPr>
        <sz val="8"/>
        <color indexed="8"/>
        <rFont val="Times New Roman"/>
        <family val="1"/>
        <charset val="204"/>
      </rPr>
      <t xml:space="preserve"> (необхідне підкреслити).                                                                         </t>
    </r>
  </si>
  <si>
    <t>0617321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</si>
</sst>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1" xfId="0" applyFont="1" applyBorder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Border="1"/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3" xfId="0" applyNumberFormat="1" applyFont="1" applyFill="1" applyBorder="1" applyAlignment="1" applyProtection="1">
      <alignment horizontal="center" wrapText="1"/>
      <protection locked="0"/>
    </xf>
    <xf numFmtId="1" fontId="5" fillId="2" borderId="3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17" fillId="0" borderId="0" xfId="0" applyFont="1" applyAlignment="1"/>
    <xf numFmtId="0" fontId="18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20" fillId="0" borderId="4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164" fontId="23" fillId="0" borderId="4" xfId="0" applyNumberFormat="1" applyFont="1" applyBorder="1" applyAlignment="1" applyProtection="1">
      <alignment horizontal="right" vertical="center" wrapText="1"/>
    </xf>
    <xf numFmtId="0" fontId="23" fillId="0" borderId="0" xfId="0" applyFont="1" applyAlignment="1">
      <alignment wrapText="1"/>
    </xf>
    <xf numFmtId="0" fontId="18" fillId="0" borderId="4" xfId="0" applyFont="1" applyBorder="1" applyAlignment="1">
      <alignment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justify" vertical="center" wrapText="1"/>
    </xf>
    <xf numFmtId="164" fontId="23" fillId="0" borderId="4" xfId="0" applyNumberFormat="1" applyFont="1" applyBorder="1" applyAlignment="1" applyProtection="1">
      <alignment horizontal="right" vertical="center" wrapText="1"/>
      <protection locked="0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19" fillId="0" borderId="4" xfId="0" applyFont="1" applyBorder="1" applyAlignment="1">
      <alignment horizontal="justify" vertical="center" wrapText="1"/>
    </xf>
    <xf numFmtId="0" fontId="22" fillId="0" borderId="4" xfId="0" applyFont="1" applyBorder="1" applyAlignment="1">
      <alignment vertical="center" wrapText="1"/>
    </xf>
    <xf numFmtId="0" fontId="23" fillId="0" borderId="0" xfId="0" applyFont="1" applyBorder="1" applyAlignment="1">
      <alignment wrapText="1"/>
    </xf>
    <xf numFmtId="0" fontId="22" fillId="0" borderId="4" xfId="0" applyFont="1" applyBorder="1" applyAlignment="1">
      <alignment horizontal="justify" vertical="center" wrapText="1"/>
    </xf>
    <xf numFmtId="0" fontId="23" fillId="0" borderId="0" xfId="0" applyFont="1"/>
    <xf numFmtId="164" fontId="4" fillId="0" borderId="4" xfId="0" applyNumberFormat="1" applyFont="1" applyBorder="1" applyAlignment="1" applyProtection="1">
      <alignment horizontal="right" vertical="center" wrapText="1"/>
    </xf>
    <xf numFmtId="0" fontId="24" fillId="0" borderId="4" xfId="0" applyFont="1" applyBorder="1" applyAlignment="1">
      <alignment horizontal="justify" vertical="center" wrapText="1"/>
    </xf>
    <xf numFmtId="0" fontId="20" fillId="0" borderId="4" xfId="0" applyFont="1" applyBorder="1" applyAlignment="1">
      <alignment vertical="center" wrapText="1"/>
    </xf>
    <xf numFmtId="0" fontId="5" fillId="0" borderId="0" xfId="0" applyFont="1"/>
    <xf numFmtId="164" fontId="6" fillId="0" borderId="4" xfId="0" applyNumberFormat="1" applyFont="1" applyBorder="1" applyAlignment="1" applyProtection="1">
      <alignment horizontal="right" vertical="center" wrapText="1"/>
      <protection locked="0"/>
    </xf>
    <xf numFmtId="0" fontId="23" fillId="0" borderId="0" xfId="0" applyFont="1" applyProtection="1">
      <protection locked="0"/>
    </xf>
    <xf numFmtId="0" fontId="19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6" fillId="0" borderId="0" xfId="0" applyFont="1"/>
    <xf numFmtId="0" fontId="28" fillId="0" borderId="0" xfId="0" applyFont="1"/>
    <xf numFmtId="0" fontId="1" fillId="0" borderId="0" xfId="0" applyFont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2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ZV_mes_2018v1.0%20(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"/>
      <sheetName val="ЗАПОЛНИТЬ"/>
      <sheetName val="dbf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(СФ).36"/>
      <sheetName val="Ф.7(СФ).37"/>
      <sheetName val="Ф.7(СФ).38"/>
      <sheetName val="Ф.7(СФ).39"/>
      <sheetName val="Ф.7(СФ).40"/>
      <sheetName val="Ф.7(СФ).41"/>
      <sheetName val="Ф.7(СФ).42"/>
      <sheetName val="Ф.7(СФ).43"/>
      <sheetName val="Ф.7(СФ).44"/>
      <sheetName val="Ф.7(СФ).45"/>
      <sheetName val="Ф.7(СФ).46"/>
      <sheetName val="Ф.7(СФ).47"/>
      <sheetName val="Ф.7(СФ).48"/>
      <sheetName val="Ф.7(СФ).49"/>
      <sheetName val="Ф.7(СФ).50"/>
      <sheetName val="Ф.7.1"/>
      <sheetName val="КПКВМБ"/>
      <sheetName val="ДовидникКПК"/>
      <sheetName val="ДовидникКВК(ГОС)"/>
      <sheetName val="КОПФГ"/>
      <sheetName val="шапки"/>
      <sheetName val="Z7MPZ"/>
      <sheetName val="Z7MPS"/>
      <sheetName val="7DZ"/>
      <sheetName val="7DS"/>
      <sheetName val="7m_zf"/>
      <sheetName val="7m_sf"/>
      <sheetName val="7d_zf"/>
      <sheetName val="7d_sf"/>
    </sheetNames>
    <sheetDataSet>
      <sheetData sheetId="0" refreshError="1"/>
      <sheetData sheetId="1">
        <row r="3">
          <cell r="B3" t="str">
            <v>Відділ освіти Миколаївської райдержадміністрації Львівської області</v>
          </cell>
        </row>
        <row r="5">
          <cell r="B5" t="str">
            <v>Миколаївський район</v>
          </cell>
        </row>
        <row r="7">
          <cell r="F7">
            <v>2</v>
          </cell>
        </row>
        <row r="9">
          <cell r="H9" t="str">
            <v>-</v>
          </cell>
        </row>
        <row r="10">
          <cell r="H10" t="str">
            <v>06</v>
          </cell>
          <cell r="I10" t="str">
            <v>-</v>
          </cell>
        </row>
        <row r="13">
          <cell r="A13" t="str">
            <v>за ЄДРПОУ</v>
          </cell>
          <cell r="B13" t="str">
            <v>02144619</v>
          </cell>
        </row>
        <row r="14">
          <cell r="A14" t="str">
            <v>за КОАТУУ</v>
          </cell>
          <cell r="B14">
            <v>4623010100</v>
          </cell>
        </row>
        <row r="15">
          <cell r="A15" t="str">
            <v>за КОПФГ</v>
          </cell>
          <cell r="B15">
            <v>425</v>
          </cell>
          <cell r="D15" t="str">
            <v>Державна організація (установа, заклад)</v>
          </cell>
        </row>
        <row r="24">
          <cell r="C24" t="str">
            <v>"10"   липня  2018 р.</v>
          </cell>
        </row>
        <row r="26">
          <cell r="F26" t="str">
            <v>Лехович Олег Іванович</v>
          </cell>
        </row>
        <row r="28">
          <cell r="F28" t="str">
            <v>Коник Тетяна Іванівна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>
        <row r="1">
          <cell r="B1" t="str">
            <v>NAMEP</v>
          </cell>
        </row>
        <row r="2">
          <cell r="A2" t="str">
            <v>0100</v>
          </cell>
          <cell r="B2" t="str">
            <v>Державне управління</v>
          </cell>
        </row>
        <row r="3">
          <cell r="A3" t="str">
            <v>0110</v>
          </cell>
          <cell r="B3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4">
          <cell r="A4" t="str">
            <v>0120</v>
          </cell>
          <cell r="B4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5">
          <cell r="A5" t="str">
            <v>0130</v>
          </cell>
          <cell r="B5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6">
          <cell r="A6" t="str">
            <v>0140</v>
          </cell>
          <cell r="B6" t="str">
            <v>Керівництво і управління у відповідній сфері в Автономній Республіці Крим</v>
          </cell>
        </row>
        <row r="7">
          <cell r="A7" t="str">
            <v>0150</v>
          </cell>
          <cell r="B7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8">
          <cell r="A8" t="str">
            <v>0160</v>
          </cell>
          <cell r="B8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9">
          <cell r="A9" t="str">
            <v>0170</v>
          </cell>
          <cell r="B9" t="str">
            <v>Підвищення кваліфікації депутатів місцевих рад та посадових осіб місцевого самоврядування</v>
          </cell>
        </row>
        <row r="10">
          <cell r="A10" t="str">
            <v>0180</v>
          </cell>
          <cell r="B10" t="str">
            <v>Інша діяльність у сфері державного управління</v>
          </cell>
        </row>
        <row r="11">
          <cell r="A11" t="str">
            <v>0190</v>
          </cell>
          <cell r="B11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2">
          <cell r="A12" t="str">
            <v>0191</v>
          </cell>
          <cell r="B12" t="str">
            <v>Проведення місцевих виборів</v>
          </cell>
        </row>
        <row r="13">
          <cell r="A13" t="str">
            <v>0192</v>
          </cell>
          <cell r="B13" t="str">
            <v>Проведення місцевих референдумів</v>
          </cell>
        </row>
        <row r="14">
          <cell r="A14" t="str">
            <v>0193</v>
          </cell>
          <cell r="B14" t="str">
            <v>Забезпечення діяльності виборчої комісії Автономної Республіки Крим</v>
          </cell>
        </row>
        <row r="15">
          <cell r="A15" t="str">
            <v>1000</v>
          </cell>
          <cell r="B15" t="str">
            <v>Освіта</v>
          </cell>
        </row>
        <row r="16">
          <cell r="A16" t="str">
            <v>1010</v>
          </cell>
          <cell r="B16" t="str">
            <v>Надання дошкільної освіти</v>
          </cell>
        </row>
        <row r="17">
          <cell r="A17" t="str">
            <v>1020</v>
          </cell>
          <cell r="B17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8">
          <cell r="A18" t="str">
            <v>1030</v>
          </cell>
          <cell r="B18" t="str">
            <v>Надання загальної середньої освіти вечірніми (змінними) школами</v>
          </cell>
        </row>
        <row r="19">
          <cell r="A19" t="str">
            <v>1040</v>
          </cell>
          <cell r="B19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20">
          <cell r="A20" t="str">
            <v>1050</v>
          </cell>
          <cell r="B20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1">
          <cell r="A21" t="str">
            <v>1060</v>
          </cell>
          <cell r="B21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2">
          <cell r="A22" t="str">
            <v>1070</v>
          </cell>
          <cell r="B22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3">
          <cell r="A23" t="str">
            <v>1080</v>
          </cell>
          <cell r="B23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4">
          <cell r="A24" t="str">
            <v>1090</v>
          </cell>
          <cell r="B24" t="str">
            <v>Надання позашкільної освіти позашкільними закладами освіти, заходи із позашкільної роботи з дітьми</v>
          </cell>
        </row>
        <row r="25">
          <cell r="A25" t="str">
            <v>1100</v>
          </cell>
          <cell r="B25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6">
          <cell r="A26" t="str">
            <v>1110</v>
          </cell>
          <cell r="B26" t="str">
            <v>Підготовка кадрів професійно-технічними закладами та іншими закладами освіти</v>
          </cell>
        </row>
        <row r="27">
          <cell r="A27" t="str">
            <v>1120</v>
          </cell>
          <cell r="B27" t="str">
            <v>Підготовка кадрів вищими навчальними закладами І-ІІ рівнів акредитації (коледжами, технікумами, училищами)</v>
          </cell>
        </row>
        <row r="28">
          <cell r="A28" t="str">
            <v>1130</v>
          </cell>
          <cell r="B28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9">
          <cell r="A29" t="str">
            <v>1140</v>
          </cell>
          <cell r="B29" t="str">
            <v>Підвищення кваліфікації, перепідготовка кадрів закладами післядипломної освіти</v>
          </cell>
        </row>
        <row r="30">
          <cell r="A30" t="str">
            <v>1150</v>
          </cell>
          <cell r="B30" t="str">
            <v>Методичне забезпечення діяльності навчальних закладів</v>
          </cell>
        </row>
        <row r="31">
          <cell r="A31" t="str">
            <v>1160</v>
          </cell>
          <cell r="B31" t="str">
            <v>Інші програми, заклади та заходи у сфері освіти</v>
          </cell>
        </row>
        <row r="32">
          <cell r="A32" t="str">
            <v>1161</v>
          </cell>
          <cell r="B32" t="str">
            <v>Забезпечення діяльності інших закладів у сфері освіти</v>
          </cell>
        </row>
        <row r="33">
          <cell r="A33" t="str">
            <v>1162</v>
          </cell>
          <cell r="B33" t="str">
            <v>Інші програми та заходи у сфері освіти</v>
          </cell>
        </row>
        <row r="34">
          <cell r="A34" t="str">
            <v>2000</v>
          </cell>
          <cell r="B34" t="str">
            <v>Охорона здоров?я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здоров?я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здоров?я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здоров?я</v>
          </cell>
        </row>
        <row r="60">
          <cell r="A60" t="str">
            <v>2152</v>
          </cell>
          <cell r="B60" t="str">
            <v>Інші програми та заходи у сфері охорони здоров?я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сім?ям,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сім?ям</v>
          </cell>
        </row>
        <row r="84">
          <cell r="A84" t="str">
            <v>3050</v>
          </cell>
          <cell r="B84" t="str">
            <v>Пільгове медичне обслуговування осіб, які постраждали внаслідок Чорнобильської катастрофи</v>
          </cell>
        </row>
        <row r="85">
          <cell r="A85" t="str">
            <v>3060</v>
          </cell>
          <cell r="B85" t="str">
            <v>Оздоровлення громадян, які постраждали внаслідок Чорнобильської катастрофи</v>
          </cell>
        </row>
        <row r="86">
          <cell r="A86" t="str">
            <v>3070</v>
          </cell>
          <cell r="B86" t="str">
            <v>Виплата компенсації реабілітованим</v>
          </cell>
        </row>
        <row r="87">
          <cell r="A87" t="str">
            <v>3080</v>
          </cell>
          <cell r="B87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8">
          <cell r="A88" t="str">
            <v>3081</v>
          </cell>
          <cell r="B88" t="str">
            <v>Надання державної соціальної допомоги особам з інвалідністю з дитинства та дітям з інвалідністю</v>
          </cell>
        </row>
        <row r="89">
          <cell r="A89" t="str">
            <v>3082</v>
          </cell>
          <cell r="B89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0">
          <cell r="A90" t="str">
            <v>3083</v>
          </cell>
          <cell r="B90" t="str">
            <v>Надання допомоги по догляду за особами з інвалідністю І чи ІІ групи внаслідок психічного розладу</v>
          </cell>
        </row>
        <row r="91">
          <cell r="A91" t="str">
            <v>3084</v>
          </cell>
          <cell r="B91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2">
          <cell r="A92" t="str">
            <v>3085</v>
          </cell>
          <cell r="B92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3">
          <cell r="A93" t="str">
            <v>3090</v>
          </cell>
          <cell r="B93" t="str">
            <v>Видатки на поховання учасників бойових дій та осіб з інвалідністю внаслідок війни</v>
          </cell>
        </row>
        <row r="94">
          <cell r="A94" t="str">
            <v>3100</v>
          </cell>
          <cell r="B94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5">
          <cell r="A95" t="str">
            <v>3101</v>
          </cell>
          <cell r="B95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6">
          <cell r="A96" t="str">
            <v>3102</v>
          </cell>
          <cell r="B96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7">
          <cell r="A97" t="str">
            <v>3103</v>
          </cell>
          <cell r="B97" t="str">
            <v>Навчання та трудове влаштування осіб з інвалідністю</v>
          </cell>
        </row>
        <row r="98">
          <cell r="A98" t="str">
            <v>3104</v>
          </cell>
          <cell r="B98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9">
          <cell r="A99" t="str">
            <v>3105</v>
          </cell>
          <cell r="B99" t="str">
            <v>Надання реабілітаційних послуг особам з інвалідністю та дітям з інвалідністю</v>
          </cell>
        </row>
        <row r="100">
          <cell r="A100" t="str">
            <v>3110</v>
          </cell>
          <cell r="B100" t="str">
            <v>Заклади і заходи з питань дітей та їх соціального захисту</v>
          </cell>
        </row>
        <row r="101">
          <cell r="A101" t="str">
            <v>3111</v>
          </cell>
          <cell r="B101" t="str">
            <v>Утримання закладів, що надають соціальні послуги дітям, які опинились у складних життєвих обставинах</v>
          </cell>
        </row>
        <row r="102">
          <cell r="A102" t="str">
            <v>3112</v>
          </cell>
          <cell r="B102" t="str">
            <v>Заходи державної політики з питань дітей та їх соціального захисту</v>
          </cell>
        </row>
        <row r="103">
          <cell r="A103" t="str">
            <v>3120</v>
          </cell>
          <cell r="B103" t="str">
            <v>Здійснення соціальної роботи з вразливими категоріями населення</v>
          </cell>
        </row>
        <row r="104">
          <cell r="A104" t="str">
            <v>3121</v>
          </cell>
          <cell r="B104" t="str">
            <v>Утримання та забезпечення діяльності центрів соціальних служб для сім?ї, дітей та молоді</v>
          </cell>
        </row>
        <row r="105">
          <cell r="A105" t="str">
            <v>3122</v>
          </cell>
          <cell r="B105" t="str">
            <v>Заходи державної політики із забезпечення рівних прав та можливостей жінок та чоловіків</v>
          </cell>
        </row>
        <row r="106">
          <cell r="A106" t="str">
            <v>3123</v>
          </cell>
          <cell r="B106" t="str">
            <v>Заходи державної політики з питань сім'ї</v>
          </cell>
        </row>
        <row r="107">
          <cell r="A107" t="str">
            <v>3130</v>
          </cell>
          <cell r="B107" t="str">
            <v>Реалізація державної політики у молодіжній сфері</v>
          </cell>
        </row>
        <row r="108">
          <cell r="A108" t="str">
            <v>3131</v>
          </cell>
          <cell r="B108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9">
          <cell r="A109" t="str">
            <v>3132</v>
          </cell>
          <cell r="B109" t="str">
            <v>Утримання клубів для підлітків за місцем проживання</v>
          </cell>
        </row>
        <row r="110">
          <cell r="A110" t="str">
            <v>3133</v>
          </cell>
          <cell r="B110" t="str">
            <v>Інші заходи та заклади молодіжної політики</v>
          </cell>
        </row>
        <row r="111">
          <cell r="A111" t="str">
            <v>3140</v>
          </cell>
          <cell r="B11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2">
          <cell r="A112" t="str">
            <v>3150</v>
          </cell>
          <cell r="B11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3">
          <cell r="A113" t="str">
            <v>3160</v>
          </cell>
          <cell r="B11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4">
          <cell r="A114" t="str">
            <v>3170</v>
          </cell>
          <cell r="B114" t="str">
            <v>Забезпечення реалізації окремих програм для осіб з інвалідністю</v>
          </cell>
        </row>
        <row r="115">
          <cell r="A115" t="str">
            <v>3171</v>
          </cell>
          <cell r="B11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6">
          <cell r="A116" t="str">
            <v>3172</v>
          </cell>
          <cell r="B116" t="str">
            <v>Встановлення телефонів особам з інвалідністю І і ІІ груп</v>
          </cell>
        </row>
        <row r="117">
          <cell r="A117" t="str">
            <v>3180</v>
          </cell>
          <cell r="B11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8">
          <cell r="A118" t="str">
            <v>3190</v>
          </cell>
          <cell r="B118" t="str">
            <v>Соціальний захист ветеранів війни та праці</v>
          </cell>
        </row>
        <row r="119">
          <cell r="A119" t="str">
            <v>3191</v>
          </cell>
          <cell r="B119" t="str">
            <v>Інші видатки на соціальний захист ветеранів війни та праці</v>
          </cell>
        </row>
        <row r="120">
          <cell r="A120" t="str">
            <v>3192</v>
          </cell>
          <cell r="B120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1">
          <cell r="A121" t="str">
            <v>3200</v>
          </cell>
          <cell r="B121" t="str">
            <v>Забезпечення обробки інформації з нарахування та виплати допомог і компенсацій</v>
          </cell>
        </row>
        <row r="122">
          <cell r="A122" t="str">
            <v>3210</v>
          </cell>
          <cell r="B122" t="str">
            <v>Організація та проведення громадських робіт</v>
          </cell>
        </row>
        <row r="123">
          <cell r="A123" t="str">
            <v>3220</v>
          </cell>
          <cell r="B12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4">
          <cell r="A124" t="str">
            <v>3221</v>
          </cell>
          <cell r="B124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5">
          <cell r="A125" t="str">
            <v>3222</v>
          </cell>
          <cell r="B12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6">
          <cell r="A126" t="str">
            <v>3223</v>
          </cell>
          <cell r="B126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7">
          <cell r="A127" t="str">
            <v>3230</v>
          </cell>
          <cell r="B127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8">
          <cell r="A128" t="str">
            <v>3240</v>
          </cell>
          <cell r="B128" t="str">
            <v>Інші заклади та заходи</v>
          </cell>
        </row>
        <row r="129">
          <cell r="A129" t="str">
            <v>3241</v>
          </cell>
          <cell r="B129" t="str">
            <v>Забезпечення діяльності інших закладів у сфері соціального захисту і соціального забезпечення</v>
          </cell>
        </row>
        <row r="130">
          <cell r="A130" t="str">
            <v>3242</v>
          </cell>
          <cell r="B130" t="str">
            <v>Інші заходи у сфері соціального захисту і соціального забезпечення</v>
          </cell>
        </row>
        <row r="131">
          <cell r="A131" t="str">
            <v>4000</v>
          </cell>
          <cell r="B131" t="str">
            <v>Культура і мистецтво</v>
          </cell>
        </row>
        <row r="132">
          <cell r="A132" t="str">
            <v>4010</v>
          </cell>
          <cell r="B132" t="str">
            <v>Фінансова підтримка театрів</v>
          </cell>
        </row>
        <row r="133">
          <cell r="A133" t="str">
            <v>4020</v>
          </cell>
          <cell r="B13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4">
          <cell r="A134" t="str">
            <v>4030</v>
          </cell>
          <cell r="B134" t="str">
            <v>Забезпечення діяльності бібліотек</v>
          </cell>
        </row>
        <row r="135">
          <cell r="A135" t="str">
            <v>4040</v>
          </cell>
          <cell r="B135" t="str">
            <v>Забезпечення діяльності музеїв і виставок</v>
          </cell>
        </row>
        <row r="136">
          <cell r="A136" t="str">
            <v>4050</v>
          </cell>
          <cell r="B136" t="str">
            <v>Забезпечення діяльності заповідників</v>
          </cell>
        </row>
        <row r="137">
          <cell r="A137" t="str">
            <v>4060</v>
          </cell>
          <cell r="B137" t="str">
            <v>Забезпечення діяльності палаців і будинків культури, клубів, центрів дозвілля та інших клубних закладів</v>
          </cell>
        </row>
        <row r="138">
          <cell r="A138" t="str">
            <v>4070</v>
          </cell>
          <cell r="B138" t="str">
            <v>Фінансова підтримка кінематографії</v>
          </cell>
        </row>
        <row r="139">
          <cell r="A139" t="str">
            <v>4080</v>
          </cell>
          <cell r="B139" t="str">
            <v>Інші заклади та заходи в галузі культури і мистецтва</v>
          </cell>
        </row>
        <row r="140">
          <cell r="A140" t="str">
            <v>4081</v>
          </cell>
          <cell r="B140" t="str">
            <v>Забезпечення діяльності інших закладів в галузі культури і мистецтва</v>
          </cell>
        </row>
        <row r="141">
          <cell r="A141" t="str">
            <v>4082</v>
          </cell>
          <cell r="B141" t="str">
            <v>Інші заходи в галузі культури і мистецтва</v>
          </cell>
        </row>
        <row r="142">
          <cell r="A142" t="str">
            <v>5000</v>
          </cell>
          <cell r="B142" t="str">
            <v>Фізична культура і спорт</v>
          </cell>
        </row>
        <row r="143">
          <cell r="A143" t="str">
            <v>5010</v>
          </cell>
          <cell r="B143" t="str">
            <v>Проведення спортивної роботи в регіоні</v>
          </cell>
        </row>
        <row r="144">
          <cell r="A144" t="str">
            <v>5011</v>
          </cell>
          <cell r="B144" t="str">
            <v>Проведення навчально-тренувальних зборів і змагань з олімпійських видів спорту</v>
          </cell>
        </row>
        <row r="145">
          <cell r="A145" t="str">
            <v>5012</v>
          </cell>
          <cell r="B145" t="str">
            <v>Проведення навчально-тренувальних зборів і змагань з неолімпійських видів спорту</v>
          </cell>
        </row>
        <row r="146">
          <cell r="A146" t="str">
            <v>5020</v>
          </cell>
          <cell r="B146" t="str">
            <v>Здійснення фізкультурно-спортивної та реабілітаційної роботи серед осіб з інвалідністю</v>
          </cell>
        </row>
        <row r="147">
          <cell r="A147" t="str">
            <v>5021</v>
          </cell>
          <cell r="B147" t="str">
            <v>Утримання центрів фізичної культури і спорту осіб з інвалідністю і реабілітаційних шкіл</v>
          </cell>
        </row>
        <row r="148">
          <cell r="A148" t="str">
            <v>5022</v>
          </cell>
          <cell r="B148" t="str">
            <v>Проведення навчально-тренувальних зборів і змагань та заходів зі спорту осіб з інвалідністю</v>
          </cell>
        </row>
        <row r="149">
          <cell r="A149" t="str">
            <v>5030</v>
          </cell>
          <cell r="B149" t="str">
            <v>Розвиток дитячо-юнацького та резервного спорту</v>
          </cell>
        </row>
        <row r="150">
          <cell r="A150" t="str">
            <v>5031</v>
          </cell>
          <cell r="B150" t="str">
            <v>Утримання та навчально-тренувальна робота комунальних дитячо-юнацьких спортивних шкіл</v>
          </cell>
        </row>
        <row r="151">
          <cell r="A151" t="str">
            <v>5032</v>
          </cell>
          <cell r="B151" t="str">
            <v>Фінансова підтримка дитячо-юнацьких спортивних шкіл фізкультурно-спортивних товариств</v>
          </cell>
        </row>
        <row r="152">
          <cell r="A152" t="str">
            <v>5033</v>
          </cell>
          <cell r="B152" t="str">
            <v>Забезпечення підготовки спортсменів школами вищої спортивної майстерності</v>
          </cell>
        </row>
        <row r="153">
          <cell r="A153" t="str">
            <v>5040</v>
          </cell>
          <cell r="B153" t="str">
            <v>Підтримка і розвиток спортивної інфраструктури</v>
          </cell>
        </row>
        <row r="154">
          <cell r="A154" t="str">
            <v>5041</v>
          </cell>
          <cell r="B154" t="str">
            <v>Утримання та фінансова підтримка спортивних споруд</v>
          </cell>
        </row>
        <row r="155">
          <cell r="A155" t="str">
            <v>5042</v>
          </cell>
          <cell r="B155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6">
          <cell r="A156" t="str">
            <v>5043</v>
          </cell>
          <cell r="B156" t="str">
            <v>Розвиток палаців спорту</v>
          </cell>
        </row>
        <row r="157">
          <cell r="A157" t="str">
            <v>5044</v>
          </cell>
          <cell r="B157" t="str">
            <v>Створення сучасного біатлонного комплексу</v>
          </cell>
        </row>
        <row r="158">
          <cell r="A158" t="str">
            <v>5050</v>
          </cell>
          <cell r="B158" t="str">
            <v>Підтримка фізкультурно-спортивного руху</v>
          </cell>
        </row>
        <row r="159">
          <cell r="A159" t="str">
            <v>5051</v>
          </cell>
          <cell r="B159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0">
          <cell r="A160" t="str">
            <v>5052</v>
          </cell>
          <cell r="B160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1">
          <cell r="A161" t="str">
            <v>5053</v>
          </cell>
          <cell r="B161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2">
          <cell r="A162" t="str">
            <v>5060</v>
          </cell>
          <cell r="B162" t="str">
            <v>Інші заходи з розвитку фізичної культури та спорту</v>
          </cell>
        </row>
        <row r="163">
          <cell r="A163" t="str">
            <v>5061</v>
          </cell>
          <cell r="B163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4">
          <cell r="A164" t="str">
            <v>5062</v>
          </cell>
          <cell r="B164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5">
          <cell r="A165" t="str">
            <v>5063</v>
          </cell>
          <cell r="B165" t="str">
            <v>Забезпечення діяльності централізованої бухгалтерії</v>
          </cell>
        </row>
        <row r="166">
          <cell r="A166" t="str">
            <v>6000</v>
          </cell>
          <cell r="B166" t="str">
            <v>Житлово-комунальне господарство</v>
          </cell>
        </row>
        <row r="167">
          <cell r="A167" t="str">
            <v>6010</v>
          </cell>
          <cell r="B167" t="str">
            <v>Утримання та ефективна експлуатація об?єктів житлово-комунального господарства</v>
          </cell>
        </row>
        <row r="168">
          <cell r="A168" t="str">
            <v>6011</v>
          </cell>
          <cell r="B168" t="str">
            <v>Експлуатація та технічне обслуговування житлового фонду</v>
          </cell>
        </row>
        <row r="169">
          <cell r="A169" t="str">
            <v>6012</v>
          </cell>
          <cell r="B169" t="str">
            <v>Забезпечення д?яльност? з виробництва, транспортування, постачання теплової енерг?ї</v>
          </cell>
        </row>
        <row r="170">
          <cell r="A170" t="str">
            <v>6013</v>
          </cell>
          <cell r="B170" t="str">
            <v>Забезпечення діяльності водопровідно-каналізаційного господарства</v>
          </cell>
        </row>
        <row r="171">
          <cell r="A171" t="str">
            <v>6014</v>
          </cell>
          <cell r="B171" t="str">
            <v>Забезпечення збору та вивезення сміття і відходів</v>
          </cell>
        </row>
        <row r="172">
          <cell r="A172" t="str">
            <v>6015</v>
          </cell>
          <cell r="B172" t="str">
            <v>Забезпечення надійної та безперебійної експлуатації ліфтів</v>
          </cell>
        </row>
        <row r="173">
          <cell r="A173" t="str">
            <v>6016</v>
          </cell>
          <cell r="B173" t="str">
            <v>Впровадження засобів обліку витрат та регулювання споживання води та теплової енергії</v>
          </cell>
        </row>
        <row r="174">
          <cell r="A174" t="str">
            <v>6017</v>
          </cell>
          <cell r="B174" t="str">
            <v>Інша діяльність, пов?язана з експлуатацією об?єктів житлово-комунального господарства</v>
          </cell>
        </row>
        <row r="175">
          <cell r="A175" t="str">
            <v>6020</v>
          </cell>
          <cell r="B175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6">
          <cell r="A176" t="str">
            <v>6030</v>
          </cell>
          <cell r="B176" t="str">
            <v>Організація благоустрою населених пунктів</v>
          </cell>
        </row>
        <row r="177">
          <cell r="A177" t="str">
            <v>6040</v>
          </cell>
          <cell r="B177" t="str">
            <v>Заходи, пов?язані з поліпшенням питної води</v>
          </cell>
        </row>
        <row r="178">
          <cell r="A178" t="str">
            <v>6050</v>
          </cell>
          <cell r="B178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9">
          <cell r="A179" t="str">
            <v>6060</v>
          </cell>
          <cell r="B179" t="str">
            <v>Утримання об'єктів соціальної сфери підприємств, що передаються до комунальної власності</v>
          </cell>
        </row>
        <row r="180">
          <cell r="A180" t="str">
            <v>6070</v>
          </cell>
          <cell r="B180" t="str">
            <v>Регулювання цін/тарифів на житлово-комунальні послуги</v>
          </cell>
        </row>
        <row r="181">
          <cell r="A181" t="str">
            <v>6071</v>
          </cell>
          <cell r="B181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2">
          <cell r="A182" t="str">
            <v>6072</v>
          </cell>
          <cell r="B182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3">
          <cell r="A183" t="str">
            <v>6080</v>
          </cell>
          <cell r="B183" t="str">
            <v>Реалізація державних та місцевих житлових програм</v>
          </cell>
        </row>
        <row r="184">
          <cell r="A184" t="str">
            <v>6081</v>
          </cell>
          <cell r="B184" t="str">
            <v>Будівництво житла для окремих категорій населення відповідно до законодавства</v>
          </cell>
        </row>
        <row r="185">
          <cell r="A185" t="str">
            <v>6082</v>
          </cell>
          <cell r="B185" t="str">
            <v>Придбання житла для окремих категорій населення відповідно до законодавства</v>
          </cell>
        </row>
        <row r="186">
          <cell r="A186" t="str">
            <v>6083</v>
          </cell>
          <cell r="B186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7">
          <cell r="A187" t="str">
            <v>6084</v>
          </cell>
          <cell r="B187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8">
          <cell r="A188" t="str">
            <v>6085</v>
          </cell>
          <cell r="B18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9">
          <cell r="A189" t="str">
            <v>6086</v>
          </cell>
          <cell r="B189" t="str">
            <v>Інша діяльність щодо забезпечення житлом громадян</v>
          </cell>
        </row>
        <row r="190">
          <cell r="A190" t="str">
            <v>6090</v>
          </cell>
          <cell r="B190" t="str">
            <v>Інша діяльність у сфері житлово-комунального господарства</v>
          </cell>
        </row>
        <row r="191">
          <cell r="A191" t="str">
            <v>7000</v>
          </cell>
          <cell r="B191" t="str">
            <v>Економічна діяльність</v>
          </cell>
        </row>
        <row r="192">
          <cell r="A192" t="str">
            <v>7100</v>
          </cell>
          <cell r="B192" t="str">
            <v>Сільське, лісове, рибне господарство та мисливство</v>
          </cell>
        </row>
        <row r="193">
          <cell r="A193" t="str">
            <v>7110</v>
          </cell>
          <cell r="B193" t="str">
            <v>Реалізація програм в галузі сільського господарства</v>
          </cell>
        </row>
        <row r="194">
          <cell r="A194" t="str">
            <v>7120</v>
          </cell>
          <cell r="B194" t="str">
            <v>Забезпечення діяльності ветеринарних лікарень та ветеринарних лабораторій</v>
          </cell>
        </row>
        <row r="195">
          <cell r="A195" t="str">
            <v>7130</v>
          </cell>
          <cell r="B195" t="str">
            <v>Здійснення  заходів із землеустрою</v>
          </cell>
        </row>
        <row r="196">
          <cell r="A196" t="str">
            <v>7140</v>
          </cell>
          <cell r="B196" t="str">
            <v>Інші заходи у сфері сільського господарства</v>
          </cell>
        </row>
        <row r="197">
          <cell r="A197" t="str">
            <v>7150</v>
          </cell>
          <cell r="B197" t="str">
            <v>Реалізація програм у галузі лісового господарства і мисливства</v>
          </cell>
        </row>
        <row r="198">
          <cell r="A198" t="str">
            <v>7160</v>
          </cell>
          <cell r="B198" t="str">
            <v>Реалізація програм в галузі рибного господарства</v>
          </cell>
        </row>
        <row r="199">
          <cell r="A199" t="str">
            <v>7200</v>
          </cell>
          <cell r="B199" t="str">
            <v>Газове господарство</v>
          </cell>
        </row>
        <row r="200">
          <cell r="A200" t="str">
            <v>7210</v>
          </cell>
          <cell r="B200" t="str">
            <v>Організація експлуатації  газового господарства</v>
          </cell>
        </row>
        <row r="201">
          <cell r="A201" t="str">
            <v>7220</v>
          </cell>
          <cell r="B201" t="str">
            <v>Газифікація населених пунктів</v>
          </cell>
        </row>
        <row r="202">
          <cell r="A202" t="str">
            <v>7300</v>
          </cell>
          <cell r="B202" t="str">
            <v>Будівництво та регіональний розвиток</v>
          </cell>
        </row>
        <row r="203">
          <cell r="A203" t="str">
            <v>7310</v>
          </cell>
          <cell r="B203" t="str">
            <v>Будівництво об'єктів житлово-комунального господарства</v>
          </cell>
        </row>
        <row r="204">
          <cell r="A204" t="str">
            <v>7320</v>
          </cell>
          <cell r="B204" t="str">
            <v>Будівництво об'єктів соціально-культурного призначення</v>
          </cell>
        </row>
        <row r="205">
          <cell r="A205" t="str">
            <v>7321</v>
          </cell>
          <cell r="B205" t="str">
            <v>Будівництво освітніх установ та закладів</v>
          </cell>
        </row>
        <row r="206">
          <cell r="A206" t="str">
            <v>7322</v>
          </cell>
          <cell r="B206" t="str">
            <v>Будівництво медичних установ та закладів</v>
          </cell>
        </row>
        <row r="207">
          <cell r="A207" t="str">
            <v>7323</v>
          </cell>
          <cell r="B207" t="str">
            <v>Будівництво установ та закладів соціальної сфери</v>
          </cell>
        </row>
        <row r="208">
          <cell r="A208" t="str">
            <v>7324</v>
          </cell>
          <cell r="B208" t="str">
            <v>Будівництво установ та закладів культури</v>
          </cell>
        </row>
        <row r="209">
          <cell r="A209" t="str">
            <v>7325</v>
          </cell>
          <cell r="B209" t="str">
            <v>Будівництво споруд, установ та закладів фізичної культури і спорту</v>
          </cell>
        </row>
        <row r="210">
          <cell r="A210" t="str">
            <v>7330</v>
          </cell>
          <cell r="B210" t="str">
            <v>Будівництво інших об'єктів соціальної та виробничої інфраструктури комунальної власності</v>
          </cell>
        </row>
        <row r="211">
          <cell r="A211" t="str">
            <v>7340</v>
          </cell>
          <cell r="B211" t="str">
            <v>Проектування, реставрація та охорона пам'яток архітектури</v>
          </cell>
        </row>
        <row r="212">
          <cell r="A212" t="str">
            <v>7350</v>
          </cell>
          <cell r="B212" t="str">
            <v>Розроблення схем планування та забудови територій (містобудівної документації)</v>
          </cell>
        </row>
        <row r="213">
          <cell r="A213" t="str">
            <v>7360</v>
          </cell>
          <cell r="B213" t="str">
            <v>Виконання інвестиційних проектів</v>
          </cell>
        </row>
        <row r="214">
          <cell r="A214" t="str">
            <v>7361</v>
          </cell>
          <cell r="B214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5">
          <cell r="A215" t="str">
            <v>7362</v>
          </cell>
          <cell r="B215" t="str">
            <v>Виконання інвестиційних проектів в рамках формування інфраструктури об'єднаних територіальних громад</v>
          </cell>
        </row>
        <row r="216">
          <cell r="A216" t="str">
            <v>7363</v>
          </cell>
          <cell r="B216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7">
          <cell r="A217" t="str">
            <v>7364</v>
          </cell>
          <cell r="B217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8">
          <cell r="A218" t="str">
            <v>7365</v>
          </cell>
          <cell r="B218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9">
          <cell r="A219" t="str">
            <v>7366</v>
          </cell>
          <cell r="B219" t="str">
            <v>Реалізація проектів в рамках Надзвичайної кредитної програми для відновлення України</v>
          </cell>
        </row>
        <row r="220">
          <cell r="A220" t="str">
            <v>7367</v>
          </cell>
          <cell r="B220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1">
          <cell r="A221" t="str">
            <v>7368</v>
          </cell>
          <cell r="B221" t="str">
            <v>Виконання інвестиційних проектів за рахунок субвенцій з інших бюджетів</v>
          </cell>
        </row>
        <row r="222">
          <cell r="A222" t="str">
            <v>7370</v>
          </cell>
          <cell r="B222" t="str">
            <v>Реалізація інших заходів щодо соціально-економічного розвитку територій</v>
          </cell>
        </row>
        <row r="223">
          <cell r="A223" t="str">
            <v>7400</v>
          </cell>
          <cell r="B223" t="str">
            <v>Транспорт та транспортна інфраструктура, дорожнє господарство</v>
          </cell>
        </row>
        <row r="224">
          <cell r="A224" t="str">
            <v>7410</v>
          </cell>
          <cell r="B224" t="str">
            <v>Забезпечення надання послуг з перевезення пасажирів автомобільним транспортом</v>
          </cell>
        </row>
        <row r="225">
          <cell r="A225" t="str">
            <v>7411</v>
          </cell>
          <cell r="B225" t="str">
            <v>Утримання та розвиток автотранспорту</v>
          </cell>
        </row>
        <row r="226">
          <cell r="A226" t="str">
            <v>7412</v>
          </cell>
          <cell r="B226" t="str">
            <v>Регулювання цін на послуги місцевого автотранспорту</v>
          </cell>
        </row>
        <row r="227">
          <cell r="A227" t="str">
            <v>7413</v>
          </cell>
          <cell r="B227" t="str">
            <v>Інші заходи у сфері автотранспорту</v>
          </cell>
        </row>
        <row r="228">
          <cell r="A228" t="str">
            <v>7420</v>
          </cell>
          <cell r="B228" t="str">
            <v>Забезпечення надання послуг з перевезення пасажирів електротранспортом</v>
          </cell>
        </row>
        <row r="229">
          <cell r="A229" t="str">
            <v>7421</v>
          </cell>
          <cell r="B229" t="str">
            <v>Утримання та розвиток наземного електротранспорту</v>
          </cell>
        </row>
        <row r="230">
          <cell r="A230" t="str">
            <v>7422</v>
          </cell>
          <cell r="B230" t="str">
            <v>Регулювання цін на послуги місцевого наземного електротранспорту</v>
          </cell>
        </row>
        <row r="231">
          <cell r="A231" t="str">
            <v>7423</v>
          </cell>
          <cell r="B231" t="str">
            <v>Утримання та розвиток метрополітену</v>
          </cell>
        </row>
        <row r="232">
          <cell r="A232" t="str">
            <v>7424</v>
          </cell>
          <cell r="B232" t="str">
            <v>Регулювання цін на послуги метрополітену</v>
          </cell>
        </row>
        <row r="233">
          <cell r="A233" t="str">
            <v>7425</v>
          </cell>
          <cell r="B233" t="str">
            <v>Розвиток мережі метрополітенів за рахунок коштів, які надаються з  державного бюджету</v>
          </cell>
        </row>
        <row r="234">
          <cell r="A234" t="str">
            <v>7426</v>
          </cell>
          <cell r="B234" t="str">
            <v>Інші заходи у сфері електротранспорту</v>
          </cell>
        </row>
        <row r="235">
          <cell r="A235" t="str">
            <v>7430</v>
          </cell>
          <cell r="B235" t="str">
            <v>Утримання та розвиток місцевих аеропортів</v>
          </cell>
        </row>
        <row r="236">
          <cell r="A236" t="str">
            <v>7440</v>
          </cell>
          <cell r="B236" t="str">
            <v>Утримання та розвиток транспортної інфраструктури</v>
          </cell>
        </row>
        <row r="237">
          <cell r="A237" t="str">
            <v>7441</v>
          </cell>
          <cell r="B237" t="str">
            <v>Утримання та розвиток мостів/шляхопроводів</v>
          </cell>
        </row>
        <row r="238">
          <cell r="A238" t="str">
            <v>7442</v>
          </cell>
          <cell r="B238" t="str">
            <v>Утримання та розвиток інших об?єктів транспортної інфраструктури</v>
          </cell>
        </row>
        <row r="239">
          <cell r="A239" t="str">
            <v>7450</v>
          </cell>
          <cell r="B239" t="str">
            <v>Інша діяльність у сфері транспорту</v>
          </cell>
        </row>
        <row r="240">
          <cell r="A240" t="str">
            <v>7460</v>
          </cell>
          <cell r="B240" t="str">
            <v>Утримання та розвиток автомобільних доріг та дорожньої інфраструктури</v>
          </cell>
        </row>
        <row r="241">
          <cell r="A241" t="str">
            <v>7461</v>
          </cell>
          <cell r="B24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2">
          <cell r="A242" t="str">
            <v>7462</v>
          </cell>
          <cell r="B242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3">
          <cell r="A243" t="str">
            <v>7463</v>
          </cell>
          <cell r="B24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4">
          <cell r="A244" t="str">
            <v>7464</v>
          </cell>
          <cell r="B244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5">
          <cell r="A245" t="str">
            <v>7470</v>
          </cell>
          <cell r="B245" t="str">
            <v>Інша діяльність у сфері дорожнього господарства</v>
          </cell>
        </row>
        <row r="246">
          <cell r="A246" t="str">
            <v>7500</v>
          </cell>
          <cell r="B246" t="str">
            <v>Зв'язок, телекомунікації та інформатика</v>
          </cell>
        </row>
        <row r="247">
          <cell r="A247" t="str">
            <v>7510</v>
          </cell>
          <cell r="B247" t="str">
            <v>Реалізація програм у сфері зв'язку</v>
          </cell>
        </row>
        <row r="248">
          <cell r="A248" t="str">
            <v>7520</v>
          </cell>
          <cell r="B248" t="str">
            <v>Реалізація Національної програми інформатизації</v>
          </cell>
        </row>
        <row r="249">
          <cell r="A249" t="str">
            <v>7530</v>
          </cell>
          <cell r="B249" t="str">
            <v>Інші заходи у сфері зв'язку, телекомунікації та інформатики</v>
          </cell>
        </row>
        <row r="250">
          <cell r="A250" t="str">
            <v>7600</v>
          </cell>
          <cell r="B250" t="str">
            <v>Інші програми та заходи, пов'язані з економічною діяльністю</v>
          </cell>
        </row>
        <row r="251">
          <cell r="A251" t="str">
            <v>7610</v>
          </cell>
          <cell r="B251" t="str">
            <v>Сприяння розвитку малого та середнього підприємництва</v>
          </cell>
        </row>
        <row r="252">
          <cell r="A252" t="str">
            <v>7620</v>
          </cell>
          <cell r="B252" t="str">
            <v>Розвиток готельного господарства та туризму</v>
          </cell>
        </row>
        <row r="253">
          <cell r="A253" t="str">
            <v>7621</v>
          </cell>
          <cell r="B253" t="str">
            <v>Підтримка діяльності готельного господарства</v>
          </cell>
        </row>
        <row r="254">
          <cell r="A254" t="str">
            <v>7622</v>
          </cell>
          <cell r="B254" t="str">
            <v>Реалізація програм і заходів в галузі туризму та курортів</v>
          </cell>
        </row>
        <row r="255">
          <cell r="A255" t="str">
            <v>7630</v>
          </cell>
          <cell r="B255" t="str">
            <v>Реалізація програм і заходів в галузі зовнішньоекономічної діяльності</v>
          </cell>
        </row>
        <row r="256">
          <cell r="A256" t="str">
            <v>7640</v>
          </cell>
          <cell r="B256" t="str">
            <v>Заходи з енергозбереження</v>
          </cell>
        </row>
        <row r="257">
          <cell r="A257" t="str">
            <v>7650</v>
          </cell>
          <cell r="B257" t="str">
            <v>Проведення експертної  грошової  оцінки  земельної ділянки чи права на неї</v>
          </cell>
        </row>
        <row r="258">
          <cell r="A258" t="str">
            <v>7660</v>
          </cell>
          <cell r="B258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9">
          <cell r="A259" t="str">
            <v>7670</v>
          </cell>
          <cell r="B259" t="str">
            <v>Внески до статутного капіталу суб?єктів господарювання</v>
          </cell>
        </row>
        <row r="260">
          <cell r="A260" t="str">
            <v>7680</v>
          </cell>
          <cell r="B260" t="str">
            <v>Членські внески до асоціацій органів місцевого самоврядування</v>
          </cell>
        </row>
        <row r="261">
          <cell r="A261" t="str">
            <v>7690</v>
          </cell>
          <cell r="B261" t="str">
            <v>Інша економічна діяльність</v>
          </cell>
        </row>
        <row r="262">
          <cell r="A262" t="str">
            <v>7691</v>
          </cell>
          <cell r="B262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3">
          <cell r="A263" t="str">
            <v>7692</v>
          </cell>
          <cell r="B263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4">
          <cell r="A264" t="str">
            <v>7693</v>
          </cell>
          <cell r="B264" t="str">
            <v>Інші заходи, пов'язані з економічною діяльністю</v>
          </cell>
        </row>
        <row r="265">
          <cell r="A265" t="str">
            <v>7700</v>
          </cell>
          <cell r="B265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6">
          <cell r="A266" t="str">
            <v>8000</v>
          </cell>
          <cell r="B266" t="str">
            <v>Інша діяльність</v>
          </cell>
        </row>
        <row r="267">
          <cell r="A267" t="str">
            <v>8100</v>
          </cell>
          <cell r="B267" t="str">
            <v>Захист населення і територій від надзвичайних ситуацій техногенного та природного характеру</v>
          </cell>
        </row>
        <row r="268">
          <cell r="A268" t="str">
            <v>8110</v>
          </cell>
          <cell r="B268" t="str">
            <v>Заходи із запобігання та ліквідації надзвичайних ситуацій та наслідків стихійного лиха</v>
          </cell>
        </row>
        <row r="269">
          <cell r="A269" t="str">
            <v>8120</v>
          </cell>
          <cell r="B269" t="str">
            <v>Заходи з організації рятування на водах</v>
          </cell>
        </row>
        <row r="270">
          <cell r="A270" t="str">
            <v>8130</v>
          </cell>
          <cell r="B270" t="str">
            <v>Забезпечення діяльності місцевої пожежної охорони</v>
          </cell>
        </row>
        <row r="271">
          <cell r="A271" t="str">
            <v>8200</v>
          </cell>
          <cell r="B271" t="str">
            <v>Громадський порядок та безпека</v>
          </cell>
        </row>
        <row r="272">
          <cell r="A272" t="str">
            <v>8210</v>
          </cell>
          <cell r="B272" t="str">
            <v>Муніципальні формування з охорони громадського порядку</v>
          </cell>
        </row>
        <row r="273">
          <cell r="A273" t="str">
            <v>8220</v>
          </cell>
          <cell r="B273" t="str">
            <v>Заходи та роботи з мобілізаційної підготовки місцевого значення</v>
          </cell>
        </row>
        <row r="274">
          <cell r="A274" t="str">
            <v>8230</v>
          </cell>
          <cell r="B274" t="str">
            <v>Інші заходи громадського порядку та безпеки</v>
          </cell>
        </row>
        <row r="275">
          <cell r="A275" t="str">
            <v>8300</v>
          </cell>
          <cell r="B275" t="str">
            <v>Охорона навколишнього природного середовища</v>
          </cell>
        </row>
        <row r="276">
          <cell r="A276" t="str">
            <v>8310</v>
          </cell>
          <cell r="B276" t="str">
            <v>Запобігання та ліквідація забруднення навколишнього природного середовища</v>
          </cell>
        </row>
        <row r="277">
          <cell r="A277" t="str">
            <v>8311</v>
          </cell>
          <cell r="B277" t="str">
            <v>Охорона та раціональне використання природних ресурсів</v>
          </cell>
        </row>
        <row r="278">
          <cell r="A278" t="str">
            <v>8312</v>
          </cell>
          <cell r="B278" t="str">
            <v>Утилізація відходів</v>
          </cell>
        </row>
        <row r="279">
          <cell r="A279" t="str">
            <v>8313</v>
          </cell>
          <cell r="B279" t="str">
            <v>Ліквідація іншого забруднення навколишнього природного середовища</v>
          </cell>
        </row>
        <row r="280">
          <cell r="A280" t="str">
            <v>8320</v>
          </cell>
          <cell r="B280" t="str">
            <v>Збереження природно-заповідного фонду</v>
          </cell>
        </row>
        <row r="281">
          <cell r="A281" t="str">
            <v>8330</v>
          </cell>
          <cell r="B281" t="str">
            <v>Інша діяльність у сфері екології та охорони природних ресурсів</v>
          </cell>
        </row>
        <row r="282">
          <cell r="A282" t="str">
            <v>8340</v>
          </cell>
          <cell r="B282" t="str">
            <v>Природоохоронні заходи за рахунок цільових фондів</v>
          </cell>
        </row>
        <row r="283">
          <cell r="A283" t="str">
            <v>8400</v>
          </cell>
          <cell r="B283" t="str">
            <v>Засоби масової інформації</v>
          </cell>
        </row>
        <row r="284">
          <cell r="A284" t="str">
            <v>8410</v>
          </cell>
          <cell r="B284" t="str">
            <v>Фінансова підтримка засобів масової інформації</v>
          </cell>
        </row>
        <row r="285">
          <cell r="A285" t="str">
            <v>8420</v>
          </cell>
          <cell r="B285" t="str">
            <v>Інші заходи у сфері засобів масової інформації</v>
          </cell>
        </row>
        <row r="286">
          <cell r="A286" t="str">
            <v>8500</v>
          </cell>
          <cell r="B286" t="str">
            <v>Нерозподілені трансферти з державного бюджету</v>
          </cell>
        </row>
        <row r="287">
          <cell r="A287" t="str">
            <v>8600</v>
          </cell>
          <cell r="B287" t="str">
            <v>Обслуговування місцевого боргу</v>
          </cell>
        </row>
        <row r="288">
          <cell r="A288" t="str">
            <v>8700</v>
          </cell>
          <cell r="B288" t="str">
            <v>Резервний фонд</v>
          </cell>
        </row>
        <row r="289">
          <cell r="A289" t="str">
            <v>8800</v>
          </cell>
          <cell r="B289" t="str">
            <v>Кредитування</v>
          </cell>
        </row>
        <row r="290">
          <cell r="A290" t="str">
            <v>8810</v>
          </cell>
          <cell r="B290" t="str">
            <v>Довгострокові кредити для здобуття вищої освіти та їх повернення</v>
          </cell>
        </row>
        <row r="291">
          <cell r="A291" t="str">
            <v>8811</v>
          </cell>
          <cell r="B291" t="str">
            <v>Надання кредиту</v>
          </cell>
        </row>
        <row r="292">
          <cell r="A292" t="str">
            <v>8812</v>
          </cell>
          <cell r="B292" t="str">
            <v>Повернення кредиту</v>
          </cell>
        </row>
        <row r="293">
          <cell r="A293" t="str">
            <v>8820</v>
          </cell>
          <cell r="B293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4">
          <cell r="A294" t="str">
            <v>8821</v>
          </cell>
          <cell r="B294" t="str">
            <v>Надання кредиту</v>
          </cell>
        </row>
        <row r="295">
          <cell r="A295" t="str">
            <v>8822</v>
          </cell>
          <cell r="B295" t="str">
            <v>Повернення кредиту</v>
          </cell>
        </row>
        <row r="296">
          <cell r="A296" t="str">
            <v>8830</v>
          </cell>
          <cell r="B296" t="str">
            <v>Довгострокові кредити індивідуальним забудовникам житла на селі  та їх повернення</v>
          </cell>
        </row>
        <row r="297">
          <cell r="A297" t="str">
            <v>8831</v>
          </cell>
          <cell r="B297" t="str">
            <v>Надання кредиту</v>
          </cell>
        </row>
        <row r="298">
          <cell r="A298" t="str">
            <v>8832</v>
          </cell>
          <cell r="B298" t="str">
            <v>Повернення кредиту</v>
          </cell>
        </row>
        <row r="299">
          <cell r="A299" t="str">
            <v>8840</v>
          </cell>
          <cell r="B299" t="str">
            <v>Довгострокові кредити громадянам на будівництво / реконструкцію / придбання житла та їх повернення</v>
          </cell>
        </row>
        <row r="300">
          <cell r="A300" t="str">
            <v>8841</v>
          </cell>
          <cell r="B300" t="str">
            <v>Надання кредиту</v>
          </cell>
        </row>
        <row r="301">
          <cell r="A301" t="str">
            <v>8842</v>
          </cell>
          <cell r="B301" t="str">
            <v>Повернення кредиту</v>
          </cell>
        </row>
        <row r="302">
          <cell r="A302" t="str">
            <v>8850</v>
          </cell>
          <cell r="B302" t="str">
            <v>Пільгові кредити членам житлово-будівельних кооперативів та їх повернення</v>
          </cell>
        </row>
        <row r="303">
          <cell r="A303" t="str">
            <v>8851</v>
          </cell>
          <cell r="B303" t="str">
            <v>Надання кредиту</v>
          </cell>
        </row>
        <row r="304">
          <cell r="A304" t="str">
            <v>8852</v>
          </cell>
          <cell r="B304" t="str">
            <v>Повернення кредиту</v>
          </cell>
        </row>
        <row r="305">
          <cell r="A305" t="str">
            <v>8860</v>
          </cell>
          <cell r="B305" t="str">
            <v>Бюджетні позички  суб'єктам господарювання  та їх повернення</v>
          </cell>
        </row>
        <row r="306">
          <cell r="A306" t="str">
            <v>8861</v>
          </cell>
          <cell r="B306" t="str">
            <v>Надання позичок</v>
          </cell>
        </row>
        <row r="307">
          <cell r="A307" t="str">
            <v>8862</v>
          </cell>
          <cell r="B307" t="str">
            <v>Повернення позичок</v>
          </cell>
        </row>
        <row r="308">
          <cell r="A308" t="str">
            <v>8870</v>
          </cell>
          <cell r="B308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9">
          <cell r="A309" t="str">
            <v>8871</v>
          </cell>
          <cell r="B309" t="str">
            <v>Отримання кредитів (позик)</v>
          </cell>
        </row>
        <row r="310">
          <cell r="A310" t="str">
            <v>8872</v>
          </cell>
          <cell r="B310" t="str">
            <v>Повернення кредитів (позик)</v>
          </cell>
        </row>
        <row r="311">
          <cell r="A311" t="str">
            <v>8880</v>
          </cell>
          <cell r="B311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2">
          <cell r="A312" t="str">
            <v>8881</v>
          </cell>
          <cell r="B312" t="str">
            <v>Забезпечення гарантійних зобов'язань за позичальників, що отримали кредити під місцеві гарантії</v>
          </cell>
        </row>
        <row r="313">
          <cell r="A313" t="str">
            <v>8882</v>
          </cell>
          <cell r="B313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4">
          <cell r="A314" t="str">
            <v>8900</v>
          </cell>
          <cell r="B314" t="str">
            <v>Залишки коштів та бюджетна заборгованість розпорядників коштів місцевих бюджетів</v>
          </cell>
        </row>
        <row r="315">
          <cell r="A315" t="str">
            <v>8910</v>
          </cell>
          <cell r="B315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6">
          <cell r="A316" t="str">
            <v>8920</v>
          </cell>
          <cell r="B316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7">
          <cell r="A317" t="str">
            <v>9000</v>
          </cell>
          <cell r="B317" t="str">
            <v>Міжбюджетні трансферти</v>
          </cell>
        </row>
        <row r="318">
          <cell r="A318" t="str">
            <v>9100</v>
          </cell>
          <cell r="B318" t="str">
            <v>Дотації з місцевого бюджету іншим бюджетам</v>
          </cell>
        </row>
        <row r="319">
          <cell r="A319" t="str">
            <v>9110</v>
          </cell>
          <cell r="B319" t="str">
            <v>Реверсна дотація </v>
          </cell>
        </row>
        <row r="320">
          <cell r="A320" t="str">
            <v>9120</v>
          </cell>
          <cell r="B320" t="str">
            <v>Дотація з місцевого бюджету за рахунок стабілізаційної дотації з державного бюджету</v>
          </cell>
        </row>
        <row r="321">
          <cell r="A321" t="str">
            <v>9130</v>
          </cell>
          <cell r="B321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2">
          <cell r="A322" t="str">
            <v>9140</v>
          </cell>
          <cell r="B322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3">
          <cell r="A323" t="str">
            <v>9150</v>
          </cell>
          <cell r="B323" t="str">
            <v>Інші дотації з місцевого бюджету</v>
          </cell>
        </row>
        <row r="324">
          <cell r="A324" t="str">
            <v>9200</v>
          </cell>
          <cell r="B324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5">
          <cell r="A325" t="str">
            <v>9210</v>
          </cell>
          <cell r="B325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6">
          <cell r="A326" t="str">
            <v>9220</v>
          </cell>
          <cell r="B326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7">
          <cell r="A327" t="str">
            <v>9230</v>
          </cell>
          <cell r="B327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8">
          <cell r="A328" t="str">
            <v>9240</v>
          </cell>
          <cell r="B328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9">
          <cell r="A329" t="str">
            <v>9241</v>
          </cell>
          <cell r="B329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30">
          <cell r="A330" t="str">
            <v>9242</v>
          </cell>
          <cell r="B330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1">
          <cell r="A331" t="str">
            <v>9243</v>
          </cell>
          <cell r="B331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2">
          <cell r="A332" t="str">
            <v>9250</v>
          </cell>
          <cell r="B332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3">
          <cell r="A333" t="str">
            <v>9260</v>
          </cell>
          <cell r="B333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4">
          <cell r="A334" t="str">
            <v>9270</v>
          </cell>
          <cell r="B334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5">
          <cell r="A335" t="str">
            <v>9300</v>
          </cell>
          <cell r="B335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6">
          <cell r="A336" t="str">
            <v>9310</v>
          </cell>
          <cell r="B336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7">
          <cell r="A337" t="str">
            <v>9320</v>
          </cell>
          <cell r="B337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8">
          <cell r="A338" t="str">
            <v>9330</v>
          </cell>
          <cell r="B338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9">
          <cell r="A339" t="str">
            <v>9340</v>
          </cell>
          <cell r="B339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40">
          <cell r="A340" t="str">
            <v>9350</v>
          </cell>
          <cell r="B340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1">
          <cell r="A341" t="str">
            <v>9400</v>
          </cell>
          <cell r="B341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2">
          <cell r="A342" t="str">
            <v>9410</v>
          </cell>
          <cell r="B342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3">
          <cell r="A343" t="str">
            <v>9420</v>
          </cell>
          <cell r="B34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4">
          <cell r="A344" t="str">
            <v>9430</v>
          </cell>
          <cell r="B344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5">
          <cell r="A345" t="str">
            <v>9440</v>
          </cell>
          <cell r="B345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6">
          <cell r="A346" t="str">
            <v>9450</v>
          </cell>
          <cell r="B346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7">
          <cell r="A347" t="str">
            <v>9460</v>
          </cell>
          <cell r="B347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8">
          <cell r="A348" t="str">
            <v>9470</v>
          </cell>
          <cell r="B348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9">
          <cell r="A349" t="str">
            <v>9480</v>
          </cell>
          <cell r="B349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0">
          <cell r="A350" t="str">
            <v>9500</v>
          </cell>
          <cell r="B350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1">
          <cell r="A351" t="str">
            <v>9510</v>
          </cell>
          <cell r="B351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2">
          <cell r="A352" t="str">
            <v>9520</v>
          </cell>
          <cell r="B352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3">
          <cell r="A353" t="str">
            <v>9530</v>
          </cell>
          <cell r="B353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4">
          <cell r="A354" t="str">
            <v>9540</v>
          </cell>
          <cell r="B35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5">
          <cell r="A355" t="str">
            <v>9550</v>
          </cell>
          <cell r="B355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6">
          <cell r="A356" t="str">
            <v>9560</v>
          </cell>
          <cell r="B356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7">
          <cell r="A357" t="str">
            <v>9600</v>
          </cell>
          <cell r="B357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8">
          <cell r="A358" t="str">
            <v>9610</v>
          </cell>
          <cell r="B358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9">
          <cell r="A359" t="str">
            <v>9620</v>
          </cell>
          <cell r="B359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60">
          <cell r="A360" t="str">
            <v>9630</v>
          </cell>
          <cell r="B360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1">
          <cell r="A361" t="str">
            <v>9640</v>
          </cell>
          <cell r="B361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2">
          <cell r="A362" t="str">
            <v>9700</v>
          </cell>
          <cell r="B362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3">
          <cell r="A363" t="str">
            <v>9710</v>
          </cell>
          <cell r="B363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4">
          <cell r="A364" t="str">
            <v>9720</v>
          </cell>
          <cell r="B364" t="str">
            <v>Субвенція з місцевого бюджету на виконання інвестиційних проектів</v>
          </cell>
        </row>
        <row r="365">
          <cell r="A365" t="str">
            <v>9730</v>
          </cell>
          <cell r="B365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6">
          <cell r="A366" t="str">
            <v>9740</v>
          </cell>
          <cell r="B366" t="str">
            <v>Субвенція з місцевого бюджету на здійснення природоохоронних заходів</v>
          </cell>
        </row>
        <row r="367">
          <cell r="A367" t="str">
            <v>9750</v>
          </cell>
          <cell r="B367" t="str">
            <v>Субвенція з місцевого бюджету на співфінансування інвестиційних проектів</v>
          </cell>
        </row>
        <row r="368">
          <cell r="A368" t="str">
            <v>9760</v>
          </cell>
          <cell r="B368" t="str">
            <v>Субвенція з місцевого бюджету на реалізацію проектів співробітництва між територіальними громадами</v>
          </cell>
        </row>
        <row r="369">
          <cell r="A369" t="str">
            <v>9770</v>
          </cell>
          <cell r="B369" t="str">
            <v>Інші субвенції з місцевого бюджету</v>
          </cell>
        </row>
        <row r="370">
          <cell r="A370" t="str">
            <v>9800</v>
          </cell>
          <cell r="B370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1">
          <cell r="A371" t="str">
            <v>-</v>
          </cell>
          <cell r="B371" t="str">
            <v>-</v>
          </cell>
        </row>
      </sheetData>
      <sheetData sheetId="107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108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109" refreshError="1"/>
      <sheetData sheetId="110">
        <row r="6">
          <cell r="A6" t="str">
            <v>про заборгованість за бюджетними коштами (форма</v>
          </cell>
          <cell r="C6" t="str">
            <v xml:space="preserve">   № 7д, </v>
          </cell>
          <cell r="D6" t="str">
            <v xml:space="preserve">   №7м)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workbookViewId="0">
      <selection activeCell="E17" sqref="E17"/>
    </sheetView>
  </sheetViews>
  <sheetFormatPr defaultRowHeight="15"/>
  <cols>
    <col min="1" max="1" width="62" customWidth="1"/>
    <col min="5" max="5" width="11.28515625" customWidth="1"/>
    <col min="6" max="6" width="9.140625" customWidth="1"/>
    <col min="13" max="13" width="10.1406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77" t="s">
        <v>0</v>
      </c>
      <c r="K1" s="77"/>
      <c r="L1" s="77"/>
      <c r="M1" s="77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77"/>
      <c r="K2" s="77"/>
      <c r="L2" s="77"/>
      <c r="M2" s="77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77"/>
      <c r="K3" s="77"/>
      <c r="L3" s="77"/>
      <c r="M3" s="77"/>
      <c r="N3" s="1"/>
    </row>
    <row r="4" spans="1:14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1"/>
    </row>
    <row r="5" spans="1:14">
      <c r="A5" s="79" t="str">
        <f>IF([1]ЗАПОЛНИТЬ!$F$7=1,CONCATENATE([1]шапки!A6),CONCATENATE([1]шапки!A6,[1]шапки!C6))</f>
        <v xml:space="preserve">про заборгованість за бюджетними коштами (форма   № 7д, </v>
      </c>
      <c r="B5" s="79"/>
      <c r="C5" s="79"/>
      <c r="D5" s="79"/>
      <c r="E5" s="79"/>
      <c r="F5" s="79"/>
      <c r="G5" s="2" t="str">
        <f>IF([1]ЗАПОЛНИТЬ!$F$7=1,[1]шапки!C6,[1]шапки!D6)</f>
        <v xml:space="preserve">   №7м)</v>
      </c>
      <c r="H5" s="3" t="str">
        <f>IF([1]ЗАПОЛНИТЬ!$F$7=1,[1]шапки!D6,"")</f>
        <v/>
      </c>
      <c r="I5" s="3"/>
      <c r="J5" s="1"/>
      <c r="K5" s="1"/>
      <c r="L5" s="3"/>
      <c r="M5" s="3"/>
      <c r="N5" s="1"/>
    </row>
    <row r="6" spans="1:14">
      <c r="A6" s="78" t="s">
        <v>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1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 t="s">
        <v>3</v>
      </c>
      <c r="N8" s="4"/>
    </row>
    <row r="9" spans="1:14">
      <c r="A9" s="6" t="s">
        <v>4</v>
      </c>
      <c r="B9" s="80" t="str">
        <f>[1]ЗАПОЛНИТЬ!B3</f>
        <v>Відділ освіти Миколаївської райдержадміністрації Львівської області</v>
      </c>
      <c r="C9" s="80"/>
      <c r="D9" s="80"/>
      <c r="E9" s="80"/>
      <c r="F9" s="80"/>
      <c r="G9" s="80"/>
      <c r="H9" s="80"/>
      <c r="I9" s="80"/>
      <c r="J9" s="80"/>
      <c r="K9" s="7" t="str">
        <f>[1]ЗАПОЛНИТЬ!A13</f>
        <v>за ЄДРПОУ</v>
      </c>
      <c r="L9" s="4"/>
      <c r="M9" s="8" t="str">
        <f>[1]ЗАПОЛНИТЬ!B13</f>
        <v>02144619</v>
      </c>
      <c r="N9" s="4"/>
    </row>
    <row r="10" spans="1:14">
      <c r="A10" s="9" t="s">
        <v>5</v>
      </c>
      <c r="B10" s="81" t="str">
        <f>[1]ЗАПОЛНИТЬ!B5</f>
        <v>Миколаївський район</v>
      </c>
      <c r="C10" s="81"/>
      <c r="D10" s="81"/>
      <c r="E10" s="81"/>
      <c r="F10" s="81"/>
      <c r="G10" s="81"/>
      <c r="H10" s="81"/>
      <c r="I10" s="81"/>
      <c r="J10" s="81"/>
      <c r="K10" s="7" t="str">
        <f>[1]ЗАПОЛНИТЬ!A14</f>
        <v>за КОАТУУ</v>
      </c>
      <c r="L10" s="4"/>
      <c r="M10" s="8">
        <f>[1]ЗАПОЛНИТЬ!B14</f>
        <v>4623010100</v>
      </c>
      <c r="N10" s="4"/>
    </row>
    <row r="11" spans="1:14">
      <c r="A11" s="9" t="s">
        <v>6</v>
      </c>
      <c r="B11" s="82" t="str">
        <f>[1]ЗАПОЛНИТЬ!D15</f>
        <v>Державна організація (установа, заклад)</v>
      </c>
      <c r="C11" s="82"/>
      <c r="D11" s="82"/>
      <c r="E11" s="82"/>
      <c r="F11" s="82"/>
      <c r="G11" s="82"/>
      <c r="H11" s="82"/>
      <c r="I11" s="82"/>
      <c r="J11" s="82"/>
      <c r="K11" s="7" t="str">
        <f>[1]ЗАПОЛНИТЬ!A15</f>
        <v>за КОПФГ</v>
      </c>
      <c r="L11" s="10"/>
      <c r="M11" s="8">
        <f>[1]ЗАПОЛНИТЬ!B15</f>
        <v>425</v>
      </c>
      <c r="N11" s="4"/>
    </row>
    <row r="12" spans="1:14">
      <c r="A12" s="83" t="s">
        <v>7</v>
      </c>
      <c r="B12" s="83"/>
      <c r="C12" s="83"/>
      <c r="D12" s="83"/>
      <c r="E12" s="11" t="str">
        <f>[1]ЗАПОЛНИТЬ!H9</f>
        <v>-</v>
      </c>
      <c r="F12" s="84" t="str">
        <f>IF(E12&gt;0,VLOOKUP(E12,'[1]ДовидникКВК(ГОС)'!A$1:B$65536,2,FALSE),"")</f>
        <v>-</v>
      </c>
      <c r="G12" s="84"/>
      <c r="H12" s="84"/>
      <c r="I12" s="84"/>
      <c r="J12" s="84"/>
      <c r="K12" s="84"/>
      <c r="L12" s="84"/>
      <c r="M12" s="4"/>
      <c r="N12" s="4"/>
    </row>
    <row r="13" spans="1:14">
      <c r="A13" s="71" t="s">
        <v>8</v>
      </c>
      <c r="B13" s="71"/>
      <c r="C13" s="71"/>
      <c r="D13" s="71"/>
      <c r="E13" s="12" t="s">
        <v>9</v>
      </c>
      <c r="F13" s="85" t="str">
        <f>VLOOKUP(E13,[1]ДовидникКПК!B$1:C$65536,2,FALSE)</f>
        <v>-</v>
      </c>
      <c r="G13" s="85"/>
      <c r="H13" s="85"/>
      <c r="I13" s="85"/>
      <c r="J13" s="85"/>
      <c r="K13" s="85"/>
      <c r="L13" s="85"/>
      <c r="M13" s="86"/>
      <c r="N13" s="4"/>
    </row>
    <row r="14" spans="1:14">
      <c r="A14" s="71" t="s">
        <v>10</v>
      </c>
      <c r="B14" s="71"/>
      <c r="C14" s="71"/>
      <c r="D14" s="71"/>
      <c r="E14" s="13" t="str">
        <f>[1]ЗАПОЛНИТЬ!H10</f>
        <v>06</v>
      </c>
      <c r="F14" s="76" t="str">
        <f>[1]ЗАПОЛНИТЬ!I10</f>
        <v>-</v>
      </c>
      <c r="G14" s="76"/>
      <c r="H14" s="76"/>
      <c r="I14" s="76"/>
      <c r="J14" s="76"/>
      <c r="K14" s="76"/>
      <c r="L14" s="76"/>
      <c r="M14" s="73"/>
      <c r="N14" s="4"/>
    </row>
    <row r="15" spans="1:14" ht="38.25" customHeight="1">
      <c r="A15" s="71" t="s">
        <v>11</v>
      </c>
      <c r="B15" s="71"/>
      <c r="C15" s="71"/>
      <c r="D15" s="71"/>
      <c r="E15" s="14" t="s">
        <v>103</v>
      </c>
      <c r="F15" s="72" t="str">
        <f>VLOOKUP(RIGHT(E15,4),[1]КПКВМБ!A$1:B$65536,2,FALSE)</f>
        <v>Будівництво освітніх установ та закладів</v>
      </c>
      <c r="G15" s="72"/>
      <c r="H15" s="72"/>
      <c r="I15" s="72"/>
      <c r="J15" s="72"/>
      <c r="K15" s="72"/>
      <c r="L15" s="72"/>
      <c r="M15" s="73"/>
      <c r="N15" s="4"/>
    </row>
    <row r="16" spans="1:14" ht="24" customHeight="1">
      <c r="A16" s="15" t="s">
        <v>12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25.5" customHeight="1">
      <c r="A17" s="16" t="s">
        <v>13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25" customHeight="1" thickBot="1">
      <c r="A18" s="74" t="s">
        <v>102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4"/>
      <c r="N18" s="4"/>
    </row>
    <row r="19" spans="1:14" ht="16.5" thickTop="1" thickBot="1">
      <c r="A19" s="75" t="s">
        <v>14</v>
      </c>
      <c r="B19" s="65" t="s">
        <v>15</v>
      </c>
      <c r="C19" s="65" t="s">
        <v>16</v>
      </c>
      <c r="D19" s="65" t="s">
        <v>17</v>
      </c>
      <c r="E19" s="65"/>
      <c r="F19" s="65"/>
      <c r="G19" s="65"/>
      <c r="H19" s="65" t="s">
        <v>18</v>
      </c>
      <c r="I19" s="65"/>
      <c r="J19" s="65"/>
      <c r="K19" s="65"/>
      <c r="L19" s="65"/>
      <c r="M19" s="65" t="s">
        <v>19</v>
      </c>
      <c r="N19" s="17"/>
    </row>
    <row r="20" spans="1:14" ht="16.5" thickTop="1" thickBot="1">
      <c r="A20" s="75"/>
      <c r="B20" s="65"/>
      <c r="C20" s="65"/>
      <c r="D20" s="65" t="s">
        <v>20</v>
      </c>
      <c r="E20" s="65" t="s">
        <v>21</v>
      </c>
      <c r="F20" s="65"/>
      <c r="G20" s="65" t="s">
        <v>22</v>
      </c>
      <c r="H20" s="65" t="s">
        <v>23</v>
      </c>
      <c r="I20" s="65" t="s">
        <v>21</v>
      </c>
      <c r="J20" s="65"/>
      <c r="K20" s="65"/>
      <c r="L20" s="65" t="s">
        <v>22</v>
      </c>
      <c r="M20" s="65"/>
      <c r="N20" s="17"/>
    </row>
    <row r="21" spans="1:14" ht="16.5" thickTop="1" thickBot="1">
      <c r="A21" s="75"/>
      <c r="B21" s="65"/>
      <c r="C21" s="65"/>
      <c r="D21" s="65"/>
      <c r="E21" s="65" t="s">
        <v>24</v>
      </c>
      <c r="F21" s="65" t="s">
        <v>25</v>
      </c>
      <c r="G21" s="65"/>
      <c r="H21" s="65"/>
      <c r="I21" s="65" t="s">
        <v>24</v>
      </c>
      <c r="J21" s="66" t="s">
        <v>26</v>
      </c>
      <c r="K21" s="66"/>
      <c r="L21" s="65"/>
      <c r="M21" s="65"/>
      <c r="N21" s="17"/>
    </row>
    <row r="22" spans="1:14" ht="16.5" thickTop="1" thickBot="1">
      <c r="A22" s="75"/>
      <c r="B22" s="65"/>
      <c r="C22" s="65"/>
      <c r="D22" s="65"/>
      <c r="E22" s="65"/>
      <c r="F22" s="65"/>
      <c r="G22" s="65"/>
      <c r="H22" s="65"/>
      <c r="I22" s="65"/>
      <c r="J22" s="65" t="s">
        <v>27</v>
      </c>
      <c r="K22" s="65" t="s">
        <v>28</v>
      </c>
      <c r="L22" s="65"/>
      <c r="M22" s="65"/>
      <c r="N22" s="17"/>
    </row>
    <row r="23" spans="1:14" ht="16.5" thickTop="1" thickBot="1">
      <c r="A23" s="7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7"/>
    </row>
    <row r="24" spans="1:14" ht="16.5" thickTop="1" thickBot="1">
      <c r="A24" s="7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17"/>
    </row>
    <row r="25" spans="1:14" ht="16.5" thickTop="1" thickBot="1">
      <c r="A25" s="18">
        <v>1</v>
      </c>
      <c r="B25" s="18">
        <v>2</v>
      </c>
      <c r="C25" s="18">
        <v>3</v>
      </c>
      <c r="D25" s="18">
        <v>4</v>
      </c>
      <c r="E25" s="18">
        <v>5</v>
      </c>
      <c r="F25" s="18">
        <v>6</v>
      </c>
      <c r="G25" s="18">
        <v>7</v>
      </c>
      <c r="H25" s="18">
        <v>8</v>
      </c>
      <c r="I25" s="18">
        <v>9</v>
      </c>
      <c r="J25" s="18">
        <v>10</v>
      </c>
      <c r="K25" s="18">
        <v>11</v>
      </c>
      <c r="L25" s="18">
        <v>12</v>
      </c>
      <c r="M25" s="18">
        <v>13</v>
      </c>
      <c r="N25" s="19"/>
    </row>
    <row r="26" spans="1:14" ht="16.5" thickTop="1" thickBot="1">
      <c r="A26" s="20" t="s">
        <v>29</v>
      </c>
      <c r="B26" s="21" t="s">
        <v>30</v>
      </c>
      <c r="C26" s="22" t="s">
        <v>31</v>
      </c>
      <c r="D26" s="23">
        <v>0</v>
      </c>
      <c r="E26" s="23">
        <v>0</v>
      </c>
      <c r="F26" s="24">
        <v>0</v>
      </c>
      <c r="G26" s="24">
        <v>0</v>
      </c>
      <c r="H26" s="23">
        <v>0</v>
      </c>
      <c r="I26" s="23">
        <v>0</v>
      </c>
      <c r="J26" s="24">
        <v>0</v>
      </c>
      <c r="K26" s="25" t="s">
        <v>30</v>
      </c>
      <c r="L26" s="24">
        <v>0</v>
      </c>
      <c r="M26" s="26" t="s">
        <v>32</v>
      </c>
      <c r="N26" s="17"/>
    </row>
    <row r="27" spans="1:14" ht="16.5" thickTop="1" thickBot="1">
      <c r="A27" s="27" t="s">
        <v>33</v>
      </c>
      <c r="B27" s="28" t="s">
        <v>30</v>
      </c>
      <c r="C27" s="22" t="s">
        <v>34</v>
      </c>
      <c r="D27" s="29">
        <f>D28+D63</f>
        <v>0</v>
      </c>
      <c r="E27" s="64">
        <f>SUM(E28+E63)</f>
        <v>153600</v>
      </c>
      <c r="F27" s="29">
        <f t="shared" ref="F27:L27" si="0">F28+F63</f>
        <v>0</v>
      </c>
      <c r="G27" s="29">
        <f t="shared" si="0"/>
        <v>0</v>
      </c>
      <c r="H27" s="29">
        <f t="shared" si="0"/>
        <v>0</v>
      </c>
      <c r="I27" s="29">
        <f t="shared" si="0"/>
        <v>0</v>
      </c>
      <c r="J27" s="29">
        <f t="shared" si="0"/>
        <v>0</v>
      </c>
      <c r="K27" s="29">
        <f t="shared" si="0"/>
        <v>0</v>
      </c>
      <c r="L27" s="29">
        <f t="shared" si="0"/>
        <v>0</v>
      </c>
      <c r="M27" s="29">
        <f>M28+M63</f>
        <v>0</v>
      </c>
      <c r="N27" s="30" t="str">
        <f>IF(SUM(J27:K27)&gt;SUM(I27),"УВАГА 9 КОЛОНКА МЕНЬША НІЖ СУМА КОЛОНОК 10+11","")</f>
        <v/>
      </c>
    </row>
    <row r="28" spans="1:14" ht="23.25" thickTop="1" thickBot="1">
      <c r="A28" s="31" t="s">
        <v>35</v>
      </c>
      <c r="B28" s="21">
        <v>2000</v>
      </c>
      <c r="C28" s="32" t="s">
        <v>36</v>
      </c>
      <c r="D28" s="29">
        <f>D29+D34+D51+D54+D58+D62</f>
        <v>0</v>
      </c>
      <c r="E28" s="29">
        <f t="shared" ref="E28:L28" si="1">E29+E34+E51+E54+E58+E62</f>
        <v>0</v>
      </c>
      <c r="F28" s="29">
        <f t="shared" si="1"/>
        <v>0</v>
      </c>
      <c r="G28" s="29">
        <f t="shared" si="1"/>
        <v>0</v>
      </c>
      <c r="H28" s="29">
        <f t="shared" si="1"/>
        <v>0</v>
      </c>
      <c r="I28" s="29">
        <f t="shared" si="1"/>
        <v>0</v>
      </c>
      <c r="J28" s="29">
        <f t="shared" si="1"/>
        <v>0</v>
      </c>
      <c r="K28" s="29">
        <f t="shared" si="1"/>
        <v>0</v>
      </c>
      <c r="L28" s="29">
        <f t="shared" si="1"/>
        <v>0</v>
      </c>
      <c r="M28" s="29">
        <f>M29+M34+M51+M54+M58+M62</f>
        <v>0</v>
      </c>
      <c r="N28" s="33"/>
    </row>
    <row r="29" spans="1:14" ht="16.5" thickTop="1" thickBot="1">
      <c r="A29" s="34" t="s">
        <v>37</v>
      </c>
      <c r="B29" s="35">
        <v>2100</v>
      </c>
      <c r="C29" s="32" t="s">
        <v>38</v>
      </c>
      <c r="D29" s="29">
        <f>D30+D33</f>
        <v>0</v>
      </c>
      <c r="E29" s="29">
        <f t="shared" ref="E29:L29" si="2">E30+E33</f>
        <v>0</v>
      </c>
      <c r="F29" s="29">
        <f t="shared" si="2"/>
        <v>0</v>
      </c>
      <c r="G29" s="29">
        <f t="shared" si="2"/>
        <v>0</v>
      </c>
      <c r="H29" s="29">
        <f t="shared" si="2"/>
        <v>0</v>
      </c>
      <c r="I29" s="29">
        <f t="shared" si="2"/>
        <v>0</v>
      </c>
      <c r="J29" s="29">
        <f t="shared" si="2"/>
        <v>0</v>
      </c>
      <c r="K29" s="29">
        <f t="shared" si="2"/>
        <v>0</v>
      </c>
      <c r="L29" s="29">
        <f t="shared" si="2"/>
        <v>0</v>
      </c>
      <c r="M29" s="29">
        <f>M30+M33</f>
        <v>0</v>
      </c>
      <c r="N29" s="17"/>
    </row>
    <row r="30" spans="1:14" ht="16.5" thickTop="1" thickBot="1">
      <c r="A30" s="36" t="s">
        <v>39</v>
      </c>
      <c r="B30" s="37">
        <v>2110</v>
      </c>
      <c r="C30" s="38" t="s">
        <v>40</v>
      </c>
      <c r="D30" s="39">
        <f>SUM(D31:D32)</f>
        <v>0</v>
      </c>
      <c r="E30" s="39"/>
      <c r="F30" s="39">
        <f t="shared" ref="F30:L30" si="3">SUM(F31:F32)</f>
        <v>0</v>
      </c>
      <c r="G30" s="39">
        <f>SUM(G31:G32)</f>
        <v>0</v>
      </c>
      <c r="H30" s="39">
        <f t="shared" si="3"/>
        <v>0</v>
      </c>
      <c r="I30" s="39">
        <f t="shared" si="3"/>
        <v>0</v>
      </c>
      <c r="J30" s="39">
        <f t="shared" si="3"/>
        <v>0</v>
      </c>
      <c r="K30" s="39">
        <f t="shared" si="3"/>
        <v>0</v>
      </c>
      <c r="L30" s="39">
        <f t="shared" si="3"/>
        <v>0</v>
      </c>
      <c r="M30" s="39">
        <f>SUM(M31:M32)</f>
        <v>0</v>
      </c>
      <c r="N30" s="40"/>
    </row>
    <row r="31" spans="1:14" ht="16.5" thickTop="1" thickBot="1">
      <c r="A31" s="41" t="s">
        <v>41</v>
      </c>
      <c r="B31" s="31">
        <v>2111</v>
      </c>
      <c r="C31" s="42" t="s">
        <v>42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9">
        <f>SUM(J31:K31)</f>
        <v>0</v>
      </c>
      <c r="J31" s="24">
        <v>0</v>
      </c>
      <c r="K31" s="24">
        <v>0</v>
      </c>
      <c r="L31" s="24">
        <v>0</v>
      </c>
      <c r="M31" s="24">
        <f>I31</f>
        <v>0</v>
      </c>
      <c r="N31" s="17"/>
    </row>
    <row r="32" spans="1:14" ht="16.5" thickTop="1" thickBot="1">
      <c r="A32" s="41" t="s">
        <v>43</v>
      </c>
      <c r="B32" s="31">
        <v>2112</v>
      </c>
      <c r="C32" s="42" t="s">
        <v>44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9">
        <f>SUM(J32:K32)</f>
        <v>0</v>
      </c>
      <c r="J32" s="24">
        <v>0</v>
      </c>
      <c r="K32" s="24">
        <v>0</v>
      </c>
      <c r="L32" s="24">
        <v>0</v>
      </c>
      <c r="M32" s="24">
        <f>I32</f>
        <v>0</v>
      </c>
      <c r="N32" s="17"/>
    </row>
    <row r="33" spans="1:14" ht="16.5" thickTop="1" thickBot="1">
      <c r="A33" s="43" t="s">
        <v>45</v>
      </c>
      <c r="B33" s="37">
        <v>2120</v>
      </c>
      <c r="C33" s="38" t="s">
        <v>46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5">
        <f>SUM(J33:K33)</f>
        <v>0</v>
      </c>
      <c r="J33" s="44">
        <v>0</v>
      </c>
      <c r="K33" s="44">
        <v>0</v>
      </c>
      <c r="L33" s="44">
        <v>0</v>
      </c>
      <c r="M33" s="24">
        <f>I33</f>
        <v>0</v>
      </c>
      <c r="N33" s="40"/>
    </row>
    <row r="34" spans="1:14" ht="16.5" thickTop="1" thickBot="1">
      <c r="A34" s="46" t="s">
        <v>47</v>
      </c>
      <c r="B34" s="35">
        <v>2200</v>
      </c>
      <c r="C34" s="32" t="s">
        <v>48</v>
      </c>
      <c r="D34" s="45">
        <f>SUM(D35:D41)+D48</f>
        <v>0</v>
      </c>
      <c r="E34" s="45">
        <f t="shared" ref="E34:L34" si="4">SUM(E35:E41)+E48</f>
        <v>0</v>
      </c>
      <c r="F34" s="45">
        <f t="shared" si="4"/>
        <v>0</v>
      </c>
      <c r="G34" s="45">
        <f t="shared" si="4"/>
        <v>0</v>
      </c>
      <c r="H34" s="45">
        <f t="shared" si="4"/>
        <v>0</v>
      </c>
      <c r="I34" s="45">
        <f t="shared" si="4"/>
        <v>0</v>
      </c>
      <c r="J34" s="45">
        <f t="shared" si="4"/>
        <v>0</v>
      </c>
      <c r="K34" s="45">
        <f t="shared" si="4"/>
        <v>0</v>
      </c>
      <c r="L34" s="45">
        <f t="shared" si="4"/>
        <v>0</v>
      </c>
      <c r="M34" s="45">
        <f>SUM(M35:M41)+M48</f>
        <v>0</v>
      </c>
      <c r="N34" s="33"/>
    </row>
    <row r="35" spans="1:14" ht="16.5" thickTop="1" thickBot="1">
      <c r="A35" s="47" t="s">
        <v>49</v>
      </c>
      <c r="B35" s="37">
        <v>2210</v>
      </c>
      <c r="C35" s="37">
        <v>100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5">
        <f t="shared" ref="I35:I40" si="5">SUM(J35:K35)</f>
        <v>0</v>
      </c>
      <c r="J35" s="44">
        <v>0</v>
      </c>
      <c r="K35" s="44">
        <v>0</v>
      </c>
      <c r="L35" s="44">
        <v>0</v>
      </c>
      <c r="M35" s="24">
        <f t="shared" ref="M35:M40" si="6">I35</f>
        <v>0</v>
      </c>
      <c r="N35" s="40"/>
    </row>
    <row r="36" spans="1:14" ht="16.5" thickTop="1" thickBot="1">
      <c r="A36" s="47" t="s">
        <v>50</v>
      </c>
      <c r="B36" s="37">
        <v>2220</v>
      </c>
      <c r="C36" s="37">
        <v>110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5">
        <f t="shared" si="5"/>
        <v>0</v>
      </c>
      <c r="J36" s="44">
        <v>0</v>
      </c>
      <c r="K36" s="44">
        <v>0</v>
      </c>
      <c r="L36" s="44">
        <v>0</v>
      </c>
      <c r="M36" s="24">
        <f t="shared" si="6"/>
        <v>0</v>
      </c>
      <c r="N36" s="40"/>
    </row>
    <row r="37" spans="1:14" ht="16.5" thickTop="1" thickBot="1">
      <c r="A37" s="47" t="s">
        <v>51</v>
      </c>
      <c r="B37" s="37">
        <v>2230</v>
      </c>
      <c r="C37" s="37">
        <v>120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5">
        <f t="shared" si="5"/>
        <v>0</v>
      </c>
      <c r="J37" s="44">
        <v>0</v>
      </c>
      <c r="K37" s="44">
        <v>0</v>
      </c>
      <c r="L37" s="44">
        <v>0</v>
      </c>
      <c r="M37" s="24">
        <f t="shared" si="6"/>
        <v>0</v>
      </c>
      <c r="N37" s="40"/>
    </row>
    <row r="38" spans="1:14" ht="16.5" thickTop="1" thickBot="1">
      <c r="A38" s="36" t="s">
        <v>52</v>
      </c>
      <c r="B38" s="37">
        <v>2240</v>
      </c>
      <c r="C38" s="37">
        <v>130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5">
        <f t="shared" si="5"/>
        <v>0</v>
      </c>
      <c r="J38" s="44">
        <v>0</v>
      </c>
      <c r="K38" s="44">
        <v>0</v>
      </c>
      <c r="L38" s="44">
        <v>0</v>
      </c>
      <c r="M38" s="24">
        <f t="shared" si="6"/>
        <v>0</v>
      </c>
      <c r="N38" s="40"/>
    </row>
    <row r="39" spans="1:14" ht="16.5" thickTop="1" thickBot="1">
      <c r="A39" s="36" t="s">
        <v>53</v>
      </c>
      <c r="B39" s="37">
        <v>2250</v>
      </c>
      <c r="C39" s="37">
        <v>140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5">
        <f t="shared" si="5"/>
        <v>0</v>
      </c>
      <c r="J39" s="44">
        <v>0</v>
      </c>
      <c r="K39" s="44">
        <v>0</v>
      </c>
      <c r="L39" s="44">
        <v>0</v>
      </c>
      <c r="M39" s="24">
        <f t="shared" si="6"/>
        <v>0</v>
      </c>
      <c r="N39" s="48"/>
    </row>
    <row r="40" spans="1:14" ht="16.5" thickTop="1" thickBot="1">
      <c r="A40" s="49" t="s">
        <v>54</v>
      </c>
      <c r="B40" s="37">
        <v>2260</v>
      </c>
      <c r="C40" s="37">
        <v>150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5">
        <f t="shared" si="5"/>
        <v>0</v>
      </c>
      <c r="J40" s="44">
        <v>0</v>
      </c>
      <c r="K40" s="44">
        <v>0</v>
      </c>
      <c r="L40" s="44">
        <v>0</v>
      </c>
      <c r="M40" s="24">
        <f t="shared" si="6"/>
        <v>0</v>
      </c>
      <c r="N40" s="50"/>
    </row>
    <row r="41" spans="1:14" ht="16.5" thickTop="1" thickBot="1">
      <c r="A41" s="43" t="s">
        <v>55</v>
      </c>
      <c r="B41" s="37">
        <v>2270</v>
      </c>
      <c r="C41" s="37">
        <v>160</v>
      </c>
      <c r="D41" s="39">
        <f>SUM(D42:D47)</f>
        <v>0</v>
      </c>
      <c r="E41" s="39">
        <f t="shared" ref="E41:M41" si="7">SUM(E42:E47)</f>
        <v>0</v>
      </c>
      <c r="F41" s="39">
        <f t="shared" si="7"/>
        <v>0</v>
      </c>
      <c r="G41" s="39">
        <f t="shared" si="7"/>
        <v>0</v>
      </c>
      <c r="H41" s="39">
        <f t="shared" si="7"/>
        <v>0</v>
      </c>
      <c r="I41" s="39">
        <f t="shared" si="7"/>
        <v>0</v>
      </c>
      <c r="J41" s="39">
        <f t="shared" si="7"/>
        <v>0</v>
      </c>
      <c r="K41" s="39">
        <f t="shared" si="7"/>
        <v>0</v>
      </c>
      <c r="L41" s="39">
        <f t="shared" si="7"/>
        <v>0</v>
      </c>
      <c r="M41" s="39">
        <f t="shared" si="7"/>
        <v>0</v>
      </c>
      <c r="N41" s="50"/>
    </row>
    <row r="42" spans="1:14" ht="16.5" thickTop="1" thickBot="1">
      <c r="A42" s="41" t="s">
        <v>56</v>
      </c>
      <c r="B42" s="31">
        <v>2271</v>
      </c>
      <c r="C42" s="31">
        <v>170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51">
        <f t="shared" ref="I42:I47" si="8">SUM(J42:K42)</f>
        <v>0</v>
      </c>
      <c r="J42" s="24">
        <v>0</v>
      </c>
      <c r="K42" s="24">
        <v>0</v>
      </c>
      <c r="L42" s="24">
        <v>0</v>
      </c>
      <c r="M42" s="24">
        <f t="shared" ref="M42:M47" si="9">I42</f>
        <v>0</v>
      </c>
      <c r="N42" s="4"/>
    </row>
    <row r="43" spans="1:14" ht="16.5" thickTop="1" thickBot="1">
      <c r="A43" s="41" t="s">
        <v>57</v>
      </c>
      <c r="B43" s="31">
        <v>2272</v>
      </c>
      <c r="C43" s="31">
        <v>180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51">
        <f t="shared" si="8"/>
        <v>0</v>
      </c>
      <c r="J43" s="24">
        <v>0</v>
      </c>
      <c r="K43" s="24">
        <v>0</v>
      </c>
      <c r="L43" s="24">
        <v>0</v>
      </c>
      <c r="M43" s="24">
        <f t="shared" si="9"/>
        <v>0</v>
      </c>
      <c r="N43" s="4"/>
    </row>
    <row r="44" spans="1:14" ht="16.5" thickTop="1" thickBot="1">
      <c r="A44" s="41" t="s">
        <v>58</v>
      </c>
      <c r="B44" s="31">
        <v>2273</v>
      </c>
      <c r="C44" s="31">
        <v>190</v>
      </c>
      <c r="D44" s="24">
        <v>0</v>
      </c>
      <c r="E44" s="24"/>
      <c r="F44" s="24">
        <v>0</v>
      </c>
      <c r="G44" s="24">
        <v>0</v>
      </c>
      <c r="H44" s="24">
        <v>0</v>
      </c>
      <c r="I44" s="51">
        <f t="shared" si="8"/>
        <v>0</v>
      </c>
      <c r="J44" s="24">
        <v>0</v>
      </c>
      <c r="K44" s="24">
        <v>0</v>
      </c>
      <c r="L44" s="24">
        <v>0</v>
      </c>
      <c r="M44" s="24">
        <f t="shared" si="9"/>
        <v>0</v>
      </c>
      <c r="N44" s="4"/>
    </row>
    <row r="45" spans="1:14" ht="16.5" thickTop="1" thickBot="1">
      <c r="A45" s="41" t="s">
        <v>59</v>
      </c>
      <c r="B45" s="31">
        <v>2274</v>
      </c>
      <c r="C45" s="31">
        <v>200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51">
        <f t="shared" si="8"/>
        <v>0</v>
      </c>
      <c r="J45" s="24">
        <v>0</v>
      </c>
      <c r="K45" s="24">
        <v>0</v>
      </c>
      <c r="L45" s="24">
        <v>0</v>
      </c>
      <c r="M45" s="24">
        <f t="shared" si="9"/>
        <v>0</v>
      </c>
      <c r="N45" s="4"/>
    </row>
    <row r="46" spans="1:14" ht="16.5" thickTop="1" thickBot="1">
      <c r="A46" s="41" t="s">
        <v>60</v>
      </c>
      <c r="B46" s="31">
        <v>2275</v>
      </c>
      <c r="C46" s="31">
        <v>210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51">
        <f t="shared" si="8"/>
        <v>0</v>
      </c>
      <c r="J46" s="24">
        <v>0</v>
      </c>
      <c r="K46" s="24">
        <v>0</v>
      </c>
      <c r="L46" s="24">
        <v>0</v>
      </c>
      <c r="M46" s="24">
        <f t="shared" si="9"/>
        <v>0</v>
      </c>
      <c r="N46" s="4"/>
    </row>
    <row r="47" spans="1:14" ht="16.5" thickTop="1" thickBot="1">
      <c r="A47" s="41" t="s">
        <v>61</v>
      </c>
      <c r="B47" s="31">
        <v>2276</v>
      </c>
      <c r="C47" s="31">
        <v>220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51">
        <f t="shared" si="8"/>
        <v>0</v>
      </c>
      <c r="J47" s="24">
        <v>0</v>
      </c>
      <c r="K47" s="24">
        <v>0</v>
      </c>
      <c r="L47" s="24">
        <v>0</v>
      </c>
      <c r="M47" s="24">
        <f t="shared" si="9"/>
        <v>0</v>
      </c>
      <c r="N47" s="4"/>
    </row>
    <row r="48" spans="1:14" ht="24" thickTop="1" thickBot="1">
      <c r="A48" s="49" t="s">
        <v>62</v>
      </c>
      <c r="B48" s="37">
        <v>2280</v>
      </c>
      <c r="C48" s="37">
        <v>230</v>
      </c>
      <c r="D48" s="39">
        <f>SUM(D49:D50)</f>
        <v>0</v>
      </c>
      <c r="E48" s="39">
        <f t="shared" ref="E48:L48" si="10">SUM(E49:E50)</f>
        <v>0</v>
      </c>
      <c r="F48" s="39">
        <f t="shared" si="10"/>
        <v>0</v>
      </c>
      <c r="G48" s="39">
        <f t="shared" si="10"/>
        <v>0</v>
      </c>
      <c r="H48" s="39">
        <f t="shared" si="10"/>
        <v>0</v>
      </c>
      <c r="I48" s="39">
        <f t="shared" si="10"/>
        <v>0</v>
      </c>
      <c r="J48" s="39">
        <f t="shared" si="10"/>
        <v>0</v>
      </c>
      <c r="K48" s="39">
        <f t="shared" si="10"/>
        <v>0</v>
      </c>
      <c r="L48" s="39">
        <f t="shared" si="10"/>
        <v>0</v>
      </c>
      <c r="M48" s="39">
        <f>SUM(M49:M50)</f>
        <v>0</v>
      </c>
      <c r="N48" s="50"/>
    </row>
    <row r="49" spans="1:14" ht="24" thickTop="1" thickBot="1">
      <c r="A49" s="52" t="s">
        <v>63</v>
      </c>
      <c r="B49" s="31">
        <v>2281</v>
      </c>
      <c r="C49" s="31">
        <v>240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51">
        <f>SUM(J49:K49)</f>
        <v>0</v>
      </c>
      <c r="J49" s="24">
        <v>0</v>
      </c>
      <c r="K49" s="24">
        <v>0</v>
      </c>
      <c r="L49" s="24">
        <v>0</v>
      </c>
      <c r="M49" s="24">
        <f>I49</f>
        <v>0</v>
      </c>
      <c r="N49" s="4"/>
    </row>
    <row r="50" spans="1:14" ht="24" thickTop="1" thickBot="1">
      <c r="A50" s="52" t="s">
        <v>64</v>
      </c>
      <c r="B50" s="31">
        <v>2282</v>
      </c>
      <c r="C50" s="31">
        <v>250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51">
        <f>SUM(J50:K50)</f>
        <v>0</v>
      </c>
      <c r="J50" s="24">
        <v>0</v>
      </c>
      <c r="K50" s="24">
        <v>0</v>
      </c>
      <c r="L50" s="24">
        <v>0</v>
      </c>
      <c r="M50" s="24">
        <f>I50</f>
        <v>0</v>
      </c>
      <c r="N50" s="4"/>
    </row>
    <row r="51" spans="1:14" ht="16.5" thickTop="1" thickBot="1">
      <c r="A51" s="53" t="s">
        <v>65</v>
      </c>
      <c r="B51" s="35">
        <v>2400</v>
      </c>
      <c r="C51" s="35">
        <v>260</v>
      </c>
      <c r="D51" s="29">
        <f>SUM(D52:D53)</f>
        <v>0</v>
      </c>
      <c r="E51" s="29">
        <f t="shared" ref="E51:L51" si="11">SUM(E52:E53)</f>
        <v>0</v>
      </c>
      <c r="F51" s="29">
        <f t="shared" si="11"/>
        <v>0</v>
      </c>
      <c r="G51" s="29">
        <f t="shared" si="11"/>
        <v>0</v>
      </c>
      <c r="H51" s="29">
        <f t="shared" si="11"/>
        <v>0</v>
      </c>
      <c r="I51" s="29">
        <f t="shared" si="11"/>
        <v>0</v>
      </c>
      <c r="J51" s="29">
        <f t="shared" si="11"/>
        <v>0</v>
      </c>
      <c r="K51" s="29">
        <f t="shared" si="11"/>
        <v>0</v>
      </c>
      <c r="L51" s="29">
        <f t="shared" si="11"/>
        <v>0</v>
      </c>
      <c r="M51" s="29">
        <f>SUM(M52:M53)</f>
        <v>0</v>
      </c>
      <c r="N51" s="54"/>
    </row>
    <row r="52" spans="1:14" ht="16.5" thickTop="1" thickBot="1">
      <c r="A52" s="36" t="s">
        <v>66</v>
      </c>
      <c r="B52" s="37">
        <v>2410</v>
      </c>
      <c r="C52" s="37">
        <v>270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5">
        <f>SUM(J52:K52)</f>
        <v>0</v>
      </c>
      <c r="J52" s="44">
        <v>0</v>
      </c>
      <c r="K52" s="44">
        <v>0</v>
      </c>
      <c r="L52" s="44">
        <v>0</v>
      </c>
      <c r="M52" s="24">
        <f>I52</f>
        <v>0</v>
      </c>
      <c r="N52" s="50"/>
    </row>
    <row r="53" spans="1:14" ht="16.5" thickTop="1" thickBot="1">
      <c r="A53" s="36" t="s">
        <v>67</v>
      </c>
      <c r="B53" s="37">
        <v>2420</v>
      </c>
      <c r="C53" s="37">
        <v>280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45">
        <f>SUM(J53:K53)</f>
        <v>0</v>
      </c>
      <c r="J53" s="55">
        <v>0</v>
      </c>
      <c r="K53" s="55">
        <v>0</v>
      </c>
      <c r="L53" s="55">
        <v>0</v>
      </c>
      <c r="M53" s="24">
        <f>I53</f>
        <v>0</v>
      </c>
      <c r="N53" s="50"/>
    </row>
    <row r="54" spans="1:14" ht="16.5" thickTop="1" thickBot="1">
      <c r="A54" s="53" t="s">
        <v>68</v>
      </c>
      <c r="B54" s="35">
        <v>2600</v>
      </c>
      <c r="C54" s="35">
        <v>290</v>
      </c>
      <c r="D54" s="29">
        <f>SUM(D55:D57)</f>
        <v>0</v>
      </c>
      <c r="E54" s="29">
        <f t="shared" ref="E54:L54" si="12">SUM(E55:E57)</f>
        <v>0</v>
      </c>
      <c r="F54" s="29">
        <f t="shared" si="12"/>
        <v>0</v>
      </c>
      <c r="G54" s="29">
        <f t="shared" si="12"/>
        <v>0</v>
      </c>
      <c r="H54" s="29">
        <f t="shared" si="12"/>
        <v>0</v>
      </c>
      <c r="I54" s="29">
        <f t="shared" si="12"/>
        <v>0</v>
      </c>
      <c r="J54" s="29">
        <f t="shared" si="12"/>
        <v>0</v>
      </c>
      <c r="K54" s="29">
        <f t="shared" si="12"/>
        <v>0</v>
      </c>
      <c r="L54" s="29">
        <f t="shared" si="12"/>
        <v>0</v>
      </c>
      <c r="M54" s="29">
        <f>SUM(M55:M57)</f>
        <v>0</v>
      </c>
      <c r="N54" s="54"/>
    </row>
    <row r="55" spans="1:14" ht="16.5" thickTop="1" thickBot="1">
      <c r="A55" s="43" t="s">
        <v>69</v>
      </c>
      <c r="B55" s="37">
        <v>2610</v>
      </c>
      <c r="C55" s="37">
        <v>300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5">
        <f>SUM(J55:K55)</f>
        <v>0</v>
      </c>
      <c r="J55" s="44">
        <v>0</v>
      </c>
      <c r="K55" s="44">
        <v>0</v>
      </c>
      <c r="L55" s="44">
        <v>0</v>
      </c>
      <c r="M55" s="24">
        <f>I55</f>
        <v>0</v>
      </c>
      <c r="N55" s="50"/>
    </row>
    <row r="56" spans="1:14" ht="16.5" thickTop="1" thickBot="1">
      <c r="A56" s="43" t="s">
        <v>70</v>
      </c>
      <c r="B56" s="37">
        <v>2620</v>
      </c>
      <c r="C56" s="37">
        <v>310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5">
        <f>SUM(J56:K56)</f>
        <v>0</v>
      </c>
      <c r="J56" s="44">
        <v>0</v>
      </c>
      <c r="K56" s="44">
        <v>0</v>
      </c>
      <c r="L56" s="44">
        <v>0</v>
      </c>
      <c r="M56" s="24">
        <f>I56</f>
        <v>0</v>
      </c>
      <c r="N56" s="50"/>
    </row>
    <row r="57" spans="1:14" ht="16.5" thickTop="1" thickBot="1">
      <c r="A57" s="47" t="s">
        <v>71</v>
      </c>
      <c r="B57" s="37">
        <v>2630</v>
      </c>
      <c r="C57" s="37">
        <v>320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5">
        <f>SUM(J57:K57)</f>
        <v>0</v>
      </c>
      <c r="J57" s="44">
        <v>0</v>
      </c>
      <c r="K57" s="44">
        <v>0</v>
      </c>
      <c r="L57" s="44">
        <v>0</v>
      </c>
      <c r="M57" s="24">
        <f>I57</f>
        <v>0</v>
      </c>
      <c r="N57" s="50"/>
    </row>
    <row r="58" spans="1:14" ht="16.5" thickTop="1" thickBot="1">
      <c r="A58" s="34" t="s">
        <v>72</v>
      </c>
      <c r="B58" s="35">
        <v>2700</v>
      </c>
      <c r="C58" s="35">
        <v>330</v>
      </c>
      <c r="D58" s="29">
        <f>SUM(D59:D61)</f>
        <v>0</v>
      </c>
      <c r="E58" s="29">
        <f t="shared" ref="E58:L58" si="13">SUM(E59:E61)</f>
        <v>0</v>
      </c>
      <c r="F58" s="29">
        <f t="shared" si="13"/>
        <v>0</v>
      </c>
      <c r="G58" s="29">
        <f t="shared" si="13"/>
        <v>0</v>
      </c>
      <c r="H58" s="29">
        <f t="shared" si="13"/>
        <v>0</v>
      </c>
      <c r="I58" s="29">
        <f t="shared" si="13"/>
        <v>0</v>
      </c>
      <c r="J58" s="29">
        <f t="shared" si="13"/>
        <v>0</v>
      </c>
      <c r="K58" s="29">
        <f t="shared" si="13"/>
        <v>0</v>
      </c>
      <c r="L58" s="29">
        <f t="shared" si="13"/>
        <v>0</v>
      </c>
      <c r="M58" s="29">
        <f>SUM(M59:M61)</f>
        <v>0</v>
      </c>
      <c r="N58" s="54"/>
    </row>
    <row r="59" spans="1:14" ht="16.5" thickTop="1" thickBot="1">
      <c r="A59" s="43" t="s">
        <v>73</v>
      </c>
      <c r="B59" s="37">
        <v>2710</v>
      </c>
      <c r="C59" s="37">
        <v>340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5">
        <f>SUM(J59:K59)</f>
        <v>0</v>
      </c>
      <c r="J59" s="44">
        <v>0</v>
      </c>
      <c r="K59" s="44">
        <v>0</v>
      </c>
      <c r="L59" s="44">
        <v>0</v>
      </c>
      <c r="M59" s="24">
        <f>I59</f>
        <v>0</v>
      </c>
      <c r="N59" s="56"/>
    </row>
    <row r="60" spans="1:14" ht="16.5" thickTop="1" thickBot="1">
      <c r="A60" s="43" t="s">
        <v>74</v>
      </c>
      <c r="B60" s="37">
        <v>2720</v>
      </c>
      <c r="C60" s="37">
        <v>350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5">
        <f>SUM(J60:K60)</f>
        <v>0</v>
      </c>
      <c r="J60" s="44">
        <v>0</v>
      </c>
      <c r="K60" s="44">
        <v>0</v>
      </c>
      <c r="L60" s="44">
        <v>0</v>
      </c>
      <c r="M60" s="24">
        <f>I60</f>
        <v>0</v>
      </c>
      <c r="N60" s="50"/>
    </row>
    <row r="61" spans="1:14" ht="16.5" thickTop="1" thickBot="1">
      <c r="A61" s="43" t="s">
        <v>75</v>
      </c>
      <c r="B61" s="37">
        <v>2730</v>
      </c>
      <c r="C61" s="37">
        <v>360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5">
        <f>SUM(J61:K61)</f>
        <v>0</v>
      </c>
      <c r="J61" s="44">
        <v>0</v>
      </c>
      <c r="K61" s="44">
        <v>0</v>
      </c>
      <c r="L61" s="44">
        <v>0</v>
      </c>
      <c r="M61" s="24">
        <f>I61</f>
        <v>0</v>
      </c>
      <c r="N61" s="50"/>
    </row>
    <row r="62" spans="1:14" ht="16.5" thickTop="1" thickBot="1">
      <c r="A62" s="34" t="s">
        <v>76</v>
      </c>
      <c r="B62" s="35">
        <v>2800</v>
      </c>
      <c r="C62" s="35">
        <v>370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29">
        <f>SUM(J62:K62)</f>
        <v>0</v>
      </c>
      <c r="J62" s="23">
        <v>0</v>
      </c>
      <c r="K62" s="23">
        <v>0</v>
      </c>
      <c r="L62" s="23">
        <v>0</v>
      </c>
      <c r="M62" s="24">
        <f>I62</f>
        <v>0</v>
      </c>
      <c r="N62" s="54"/>
    </row>
    <row r="63" spans="1:14" ht="16.5" thickTop="1" thickBot="1">
      <c r="A63" s="20" t="s">
        <v>77</v>
      </c>
      <c r="B63" s="21">
        <v>3000</v>
      </c>
      <c r="C63" s="21">
        <v>380</v>
      </c>
      <c r="D63" s="44">
        <v>0</v>
      </c>
      <c r="E63" s="44">
        <v>153600</v>
      </c>
      <c r="F63" s="44">
        <v>0</v>
      </c>
      <c r="G63" s="44">
        <v>0</v>
      </c>
      <c r="H63" s="44">
        <v>0</v>
      </c>
      <c r="I63" s="29">
        <f>SUM(J63:K63)</f>
        <v>0</v>
      </c>
      <c r="J63" s="23">
        <v>0</v>
      </c>
      <c r="K63" s="23">
        <v>0</v>
      </c>
      <c r="L63" s="23">
        <v>0</v>
      </c>
      <c r="M63" s="24">
        <f>I63</f>
        <v>0</v>
      </c>
      <c r="N63" s="54"/>
    </row>
    <row r="64" spans="1:14" ht="16.5" thickTop="1" thickBot="1">
      <c r="A64" s="57" t="s">
        <v>78</v>
      </c>
      <c r="B64" s="35">
        <v>3100</v>
      </c>
      <c r="C64" s="35">
        <v>390</v>
      </c>
      <c r="D64" s="39">
        <v>0</v>
      </c>
      <c r="E64" s="44">
        <v>153600</v>
      </c>
      <c r="F64" s="39">
        <v>0</v>
      </c>
      <c r="G64" s="39">
        <v>0</v>
      </c>
      <c r="H64" s="39">
        <v>0</v>
      </c>
      <c r="I64" s="29">
        <v>0</v>
      </c>
      <c r="J64" s="39">
        <v>0</v>
      </c>
      <c r="K64" s="39">
        <v>0</v>
      </c>
      <c r="L64" s="39">
        <v>0</v>
      </c>
      <c r="M64" s="24">
        <v>0</v>
      </c>
      <c r="N64" s="4"/>
    </row>
    <row r="65" spans="1:14" ht="16.5" thickTop="1" thickBot="1">
      <c r="A65" s="49" t="s">
        <v>79</v>
      </c>
      <c r="B65" s="37">
        <v>3110</v>
      </c>
      <c r="C65" s="37">
        <v>400</v>
      </c>
      <c r="D65" s="39">
        <v>0</v>
      </c>
      <c r="E65" s="44">
        <v>0</v>
      </c>
      <c r="F65" s="39">
        <v>0</v>
      </c>
      <c r="G65" s="39">
        <v>0</v>
      </c>
      <c r="H65" s="39">
        <v>0</v>
      </c>
      <c r="I65" s="29">
        <v>0</v>
      </c>
      <c r="J65" s="39">
        <v>0</v>
      </c>
      <c r="K65" s="39">
        <v>0</v>
      </c>
      <c r="L65" s="39">
        <v>0</v>
      </c>
      <c r="M65" s="24">
        <v>0</v>
      </c>
      <c r="N65" s="4"/>
    </row>
    <row r="66" spans="1:14" ht="16.5" thickTop="1" thickBot="1">
      <c r="A66" s="47" t="s">
        <v>80</v>
      </c>
      <c r="B66" s="37">
        <v>3120</v>
      </c>
      <c r="C66" s="37">
        <v>410</v>
      </c>
      <c r="D66" s="39">
        <v>0</v>
      </c>
      <c r="E66" s="44">
        <v>153600</v>
      </c>
      <c r="F66" s="39">
        <v>0</v>
      </c>
      <c r="G66" s="39">
        <v>0</v>
      </c>
      <c r="H66" s="39">
        <v>0</v>
      </c>
      <c r="I66" s="29">
        <v>0</v>
      </c>
      <c r="J66" s="39">
        <v>0</v>
      </c>
      <c r="K66" s="39">
        <v>0</v>
      </c>
      <c r="L66" s="39">
        <v>0</v>
      </c>
      <c r="M66" s="24">
        <v>0</v>
      </c>
      <c r="N66" s="4"/>
    </row>
    <row r="67" spans="1:14" ht="16.5" thickTop="1" thickBot="1">
      <c r="A67" s="41" t="s">
        <v>81</v>
      </c>
      <c r="B67" s="31">
        <v>3121</v>
      </c>
      <c r="C67" s="31">
        <v>420</v>
      </c>
      <c r="D67" s="39">
        <v>0</v>
      </c>
      <c r="E67" s="44">
        <v>0</v>
      </c>
      <c r="F67" s="39">
        <v>0</v>
      </c>
      <c r="G67" s="39">
        <v>0</v>
      </c>
      <c r="H67" s="39">
        <v>0</v>
      </c>
      <c r="I67" s="29">
        <v>0</v>
      </c>
      <c r="J67" s="39">
        <v>0</v>
      </c>
      <c r="K67" s="39">
        <v>0</v>
      </c>
      <c r="L67" s="39">
        <v>0</v>
      </c>
      <c r="M67" s="24">
        <v>0</v>
      </c>
      <c r="N67" s="4"/>
    </row>
    <row r="68" spans="1:14" ht="16.5" thickTop="1" thickBot="1">
      <c r="A68" s="41" t="s">
        <v>82</v>
      </c>
      <c r="B68" s="31">
        <v>3122</v>
      </c>
      <c r="C68" s="31">
        <v>430</v>
      </c>
      <c r="D68" s="39">
        <v>0</v>
      </c>
      <c r="E68" s="39">
        <v>153600</v>
      </c>
      <c r="F68" s="39">
        <v>0</v>
      </c>
      <c r="G68" s="39">
        <v>0</v>
      </c>
      <c r="H68" s="39">
        <v>0</v>
      </c>
      <c r="I68" s="29">
        <v>0</v>
      </c>
      <c r="J68" s="39">
        <v>0</v>
      </c>
      <c r="K68" s="39">
        <v>0</v>
      </c>
      <c r="L68" s="39">
        <v>0</v>
      </c>
      <c r="M68" s="24">
        <v>0</v>
      </c>
      <c r="N68" s="4"/>
    </row>
    <row r="69" spans="1:14" ht="16.5" thickTop="1" thickBot="1">
      <c r="A69" s="47" t="s">
        <v>83</v>
      </c>
      <c r="B69" s="37">
        <v>3130</v>
      </c>
      <c r="C69" s="37">
        <v>440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29">
        <v>0</v>
      </c>
      <c r="J69" s="39">
        <v>0</v>
      </c>
      <c r="K69" s="39">
        <v>0</v>
      </c>
      <c r="L69" s="39">
        <v>0</v>
      </c>
      <c r="M69" s="24">
        <v>0</v>
      </c>
      <c r="N69" s="4"/>
    </row>
    <row r="70" spans="1:14" ht="16.5" thickTop="1" thickBot="1">
      <c r="A70" s="58" t="s">
        <v>84</v>
      </c>
      <c r="B70" s="31">
        <v>3131</v>
      </c>
      <c r="C70" s="31">
        <v>450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29">
        <v>0</v>
      </c>
      <c r="J70" s="39">
        <v>0</v>
      </c>
      <c r="K70" s="39">
        <v>0</v>
      </c>
      <c r="L70" s="39">
        <v>0</v>
      </c>
      <c r="M70" s="24">
        <v>0</v>
      </c>
      <c r="N70" s="4"/>
    </row>
    <row r="71" spans="1:14" ht="16.5" thickTop="1" thickBot="1">
      <c r="A71" s="58" t="s">
        <v>85</v>
      </c>
      <c r="B71" s="31">
        <v>3132</v>
      </c>
      <c r="C71" s="31">
        <v>460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29">
        <v>0</v>
      </c>
      <c r="J71" s="39">
        <v>0</v>
      </c>
      <c r="K71" s="39">
        <v>0</v>
      </c>
      <c r="L71" s="39">
        <v>0</v>
      </c>
      <c r="M71" s="24">
        <v>0</v>
      </c>
      <c r="N71" s="4"/>
    </row>
    <row r="72" spans="1:14" ht="16.5" thickTop="1" thickBot="1">
      <c r="A72" s="36" t="s">
        <v>86</v>
      </c>
      <c r="B72" s="37">
        <v>3140</v>
      </c>
      <c r="C72" s="37">
        <v>470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29">
        <v>0</v>
      </c>
      <c r="J72" s="39">
        <v>0</v>
      </c>
      <c r="K72" s="39">
        <v>0</v>
      </c>
      <c r="L72" s="39">
        <v>0</v>
      </c>
      <c r="M72" s="24">
        <v>0</v>
      </c>
      <c r="N72" s="4"/>
    </row>
    <row r="73" spans="1:14" ht="16.5" thickTop="1" thickBot="1">
      <c r="A73" s="59" t="s">
        <v>87</v>
      </c>
      <c r="B73" s="31">
        <v>3141</v>
      </c>
      <c r="C73" s="31">
        <v>480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29">
        <v>0</v>
      </c>
      <c r="J73" s="39">
        <v>0</v>
      </c>
      <c r="K73" s="39">
        <v>0</v>
      </c>
      <c r="L73" s="39">
        <v>0</v>
      </c>
      <c r="M73" s="24">
        <v>0</v>
      </c>
      <c r="N73" s="4"/>
    </row>
    <row r="74" spans="1:14" ht="16.5" thickTop="1" thickBot="1">
      <c r="A74" s="59" t="s">
        <v>88</v>
      </c>
      <c r="B74" s="31">
        <v>3142</v>
      </c>
      <c r="C74" s="31">
        <v>490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29">
        <v>0</v>
      </c>
      <c r="J74" s="39">
        <v>0</v>
      </c>
      <c r="K74" s="39">
        <v>0</v>
      </c>
      <c r="L74" s="39">
        <v>0</v>
      </c>
      <c r="M74" s="24">
        <v>0</v>
      </c>
      <c r="N74" s="4"/>
    </row>
    <row r="75" spans="1:14" ht="16.5" thickTop="1" thickBot="1">
      <c r="A75" s="59" t="s">
        <v>89</v>
      </c>
      <c r="B75" s="31">
        <v>3143</v>
      </c>
      <c r="C75" s="31">
        <v>500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29">
        <v>0</v>
      </c>
      <c r="J75" s="39">
        <v>0</v>
      </c>
      <c r="K75" s="39">
        <v>0</v>
      </c>
      <c r="L75" s="39">
        <v>0</v>
      </c>
      <c r="M75" s="24">
        <v>0</v>
      </c>
      <c r="N75" s="4"/>
    </row>
    <row r="76" spans="1:14" ht="16.5" thickTop="1" thickBot="1">
      <c r="A76" s="36" t="s">
        <v>90</v>
      </c>
      <c r="B76" s="37">
        <v>3150</v>
      </c>
      <c r="C76" s="37">
        <v>510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29">
        <v>0</v>
      </c>
      <c r="J76" s="39">
        <v>0</v>
      </c>
      <c r="K76" s="39">
        <v>0</v>
      </c>
      <c r="L76" s="39">
        <v>0</v>
      </c>
      <c r="M76" s="24">
        <v>0</v>
      </c>
      <c r="N76" s="4"/>
    </row>
    <row r="77" spans="1:14" ht="16.5" thickTop="1" thickBot="1">
      <c r="A77" s="36" t="s">
        <v>91</v>
      </c>
      <c r="B77" s="37">
        <v>3160</v>
      </c>
      <c r="C77" s="37">
        <v>520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29">
        <v>0</v>
      </c>
      <c r="J77" s="39">
        <v>0</v>
      </c>
      <c r="K77" s="39">
        <v>0</v>
      </c>
      <c r="L77" s="39">
        <v>0</v>
      </c>
      <c r="M77" s="24">
        <v>0</v>
      </c>
      <c r="N77" s="4"/>
    </row>
    <row r="78" spans="1:14" ht="16.5" thickTop="1" thickBot="1">
      <c r="A78" s="57" t="s">
        <v>92</v>
      </c>
      <c r="B78" s="35">
        <v>3200</v>
      </c>
      <c r="C78" s="35">
        <v>530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29">
        <v>0</v>
      </c>
      <c r="J78" s="39">
        <v>0</v>
      </c>
      <c r="K78" s="39">
        <v>0</v>
      </c>
      <c r="L78" s="39">
        <v>0</v>
      </c>
      <c r="M78" s="24">
        <v>0</v>
      </c>
      <c r="N78" s="4"/>
    </row>
    <row r="79" spans="1:14" ht="16.5" thickTop="1" thickBot="1">
      <c r="A79" s="43" t="s">
        <v>93</v>
      </c>
      <c r="B79" s="37">
        <v>3210</v>
      </c>
      <c r="C79" s="37">
        <v>540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29">
        <v>0</v>
      </c>
      <c r="J79" s="39">
        <v>0</v>
      </c>
      <c r="K79" s="39">
        <v>0</v>
      </c>
      <c r="L79" s="39">
        <v>0</v>
      </c>
      <c r="M79" s="24">
        <v>0</v>
      </c>
      <c r="N79" s="4"/>
    </row>
    <row r="80" spans="1:14" ht="16.5" thickTop="1" thickBot="1">
      <c r="A80" s="49" t="s">
        <v>94</v>
      </c>
      <c r="B80" s="37">
        <v>3220</v>
      </c>
      <c r="C80" s="37">
        <v>550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29">
        <v>0</v>
      </c>
      <c r="J80" s="39">
        <v>0</v>
      </c>
      <c r="K80" s="39">
        <v>0</v>
      </c>
      <c r="L80" s="39">
        <v>0</v>
      </c>
      <c r="M80" s="24">
        <v>0</v>
      </c>
      <c r="N80" s="4"/>
    </row>
    <row r="81" spans="1:14" ht="24" thickTop="1" thickBot="1">
      <c r="A81" s="36" t="s">
        <v>95</v>
      </c>
      <c r="B81" s="37">
        <v>3230</v>
      </c>
      <c r="C81" s="37">
        <v>560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29">
        <v>0</v>
      </c>
      <c r="J81" s="39">
        <v>0</v>
      </c>
      <c r="K81" s="39">
        <v>0</v>
      </c>
      <c r="L81" s="39">
        <v>0</v>
      </c>
      <c r="M81" s="24">
        <v>0</v>
      </c>
      <c r="N81" s="4"/>
    </row>
    <row r="82" spans="1:14" ht="16.5" thickTop="1" thickBot="1">
      <c r="A82" s="36" t="s">
        <v>96</v>
      </c>
      <c r="B82" s="37">
        <v>3240</v>
      </c>
      <c r="C82" s="37">
        <v>570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29">
        <v>0</v>
      </c>
      <c r="J82" s="39">
        <v>0</v>
      </c>
      <c r="K82" s="39">
        <v>0</v>
      </c>
      <c r="L82" s="39">
        <v>0</v>
      </c>
      <c r="M82" s="24">
        <v>0</v>
      </c>
      <c r="N82" s="4"/>
    </row>
    <row r="83" spans="1:14" ht="15.75" thickTop="1">
      <c r="A83" s="60" t="s">
        <v>97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60"/>
      <c r="B84" s="61" t="s">
        <v>98</v>
      </c>
      <c r="C84" s="61"/>
      <c r="D84" s="61"/>
      <c r="E84" s="61"/>
      <c r="F84" s="61"/>
      <c r="G84" s="69"/>
      <c r="H84" s="69"/>
      <c r="I84" s="1"/>
      <c r="J84" s="70" t="str">
        <f>[1]ЗАПОЛНИТЬ!F26</f>
        <v>Лехович Олег Іванович</v>
      </c>
      <c r="K84" s="70"/>
      <c r="L84" s="70"/>
      <c r="M84" s="1"/>
      <c r="N84" s="1"/>
    </row>
    <row r="85" spans="1:14">
      <c r="A85" s="1"/>
      <c r="B85" s="61"/>
      <c r="C85" s="61"/>
      <c r="D85" s="61"/>
      <c r="E85" s="61"/>
      <c r="F85" s="61"/>
      <c r="G85" s="67" t="s">
        <v>99</v>
      </c>
      <c r="H85" s="67"/>
      <c r="I85" s="1"/>
      <c r="J85" s="68" t="s">
        <v>100</v>
      </c>
      <c r="K85" s="68"/>
      <c r="L85" s="1"/>
      <c r="M85" s="1"/>
      <c r="N85" s="1"/>
    </row>
    <row r="86" spans="1:14">
      <c r="A86" s="1"/>
      <c r="B86" s="61" t="s">
        <v>101</v>
      </c>
      <c r="C86" s="61"/>
      <c r="D86" s="61"/>
      <c r="E86" s="61"/>
      <c r="F86" s="61"/>
      <c r="G86" s="69"/>
      <c r="H86" s="69"/>
      <c r="I86" s="1"/>
      <c r="J86" s="70" t="str">
        <f>[1]ЗАПОЛНИТЬ!F28</f>
        <v>Коник Тетяна Іванівна</v>
      </c>
      <c r="K86" s="70"/>
      <c r="L86" s="70"/>
      <c r="M86" s="1"/>
      <c r="N86" s="1"/>
    </row>
    <row r="87" spans="1:14">
      <c r="A87" s="62" t="str">
        <f>[1]ЗАПОЛНИТЬ!C24</f>
        <v>"10"   липня  2018 р.</v>
      </c>
      <c r="B87" s="61"/>
      <c r="C87" s="61"/>
      <c r="D87" s="61"/>
      <c r="E87" s="61"/>
      <c r="F87" s="61"/>
      <c r="G87" s="67" t="s">
        <v>99</v>
      </c>
      <c r="H87" s="67"/>
      <c r="I87" s="1"/>
      <c r="J87" s="68" t="s">
        <v>100</v>
      </c>
      <c r="K87" s="68"/>
      <c r="L87" s="63"/>
      <c r="M87" s="1"/>
      <c r="N87" s="1"/>
    </row>
    <row r="88" spans="1:14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</sheetData>
  <mergeCells count="42">
    <mergeCell ref="A14:D14"/>
    <mergeCell ref="F14:M14"/>
    <mergeCell ref="J1:M3"/>
    <mergeCell ref="A4:M4"/>
    <mergeCell ref="A5:F5"/>
    <mergeCell ref="A6:M6"/>
    <mergeCell ref="B9:J9"/>
    <mergeCell ref="B10:J10"/>
    <mergeCell ref="B11:J11"/>
    <mergeCell ref="A12:D12"/>
    <mergeCell ref="F12:L12"/>
    <mergeCell ref="A13:D13"/>
    <mergeCell ref="F13:M13"/>
    <mergeCell ref="A15:D15"/>
    <mergeCell ref="F15:M15"/>
    <mergeCell ref="A18:L18"/>
    <mergeCell ref="A19:A24"/>
    <mergeCell ref="B19:B24"/>
    <mergeCell ref="C19:C24"/>
    <mergeCell ref="D19:G19"/>
    <mergeCell ref="H19:L19"/>
    <mergeCell ref="M19:M24"/>
    <mergeCell ref="D20:D24"/>
    <mergeCell ref="E20:F20"/>
    <mergeCell ref="G20:G24"/>
    <mergeCell ref="H20:H24"/>
    <mergeCell ref="I20:K20"/>
    <mergeCell ref="L20:L24"/>
    <mergeCell ref="E21:E24"/>
    <mergeCell ref="F21:F24"/>
    <mergeCell ref="I21:I24"/>
    <mergeCell ref="J21:K21"/>
    <mergeCell ref="J22:J24"/>
    <mergeCell ref="G87:H87"/>
    <mergeCell ref="J87:K87"/>
    <mergeCell ref="K22:K24"/>
    <mergeCell ref="G84:H84"/>
    <mergeCell ref="J84:L84"/>
    <mergeCell ref="G85:H85"/>
    <mergeCell ref="J85:K85"/>
    <mergeCell ref="G86:H86"/>
    <mergeCell ref="J86:L8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2018-07-10T12:49:40Z</dcterms:modified>
</cp:coreProperties>
</file>