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135" windowHeight="11760" tabRatio="787"/>
  </bookViews>
  <sheets>
    <sheet name="Раковець" sheetId="14" r:id="rId1"/>
    <sheet name="Монастирчани" sheetId="13" r:id="rId2"/>
    <sheet name="Кричка" sheetId="12" r:id="rId3"/>
    <sheet name="Кривець" sheetId="11" r:id="rId4"/>
    <sheet name="Богрівка" sheetId="10" r:id="rId5"/>
    <sheet name="Яблунька" sheetId="9" r:id="rId6"/>
    <sheet name="Пороги" sheetId="8" r:id="rId7"/>
    <sheet name="Маркова" sheetId="7" r:id="rId8"/>
    <sheet name="Манява" sheetId="6" r:id="rId9"/>
    <sheet name="Гута" sheetId="5" r:id="rId10"/>
    <sheet name="Бабче" sheetId="4" r:id="rId11"/>
    <sheet name="Солотвин" sheetId="1" r:id="rId12"/>
    <sheet name="Лист1" sheetId="15" r:id="rId13"/>
  </sheets>
  <calcPr calcId="124519"/>
</workbook>
</file>

<file path=xl/calcChain.xml><?xml version="1.0" encoding="utf-8"?>
<calcChain xmlns="http://schemas.openxmlformats.org/spreadsheetml/2006/main">
  <c r="C25" i="1"/>
  <c r="C25" i="4"/>
  <c r="C25" i="5"/>
  <c r="C18" s="1"/>
  <c r="C25" i="6"/>
  <c r="C25" i="7"/>
  <c r="C25" i="8"/>
  <c r="C25" i="9"/>
  <c r="C18" i="10"/>
  <c r="C25"/>
  <c r="C25" i="11"/>
  <c r="C25" i="12"/>
  <c r="C25" i="13"/>
  <c r="C18" i="14"/>
  <c r="C12"/>
  <c r="C25"/>
  <c r="C15" i="10"/>
  <c r="C15" i="6"/>
  <c r="C3" i="15"/>
  <c r="C17" i="14"/>
  <c r="C15" i="1"/>
  <c r="C17"/>
  <c r="C15" i="4"/>
  <c r="C17"/>
  <c r="C15" i="5"/>
  <c r="C17"/>
  <c r="C15" i="8"/>
  <c r="C17"/>
  <c r="C17" i="6"/>
  <c r="C18"/>
  <c r="C17" i="7"/>
  <c r="C15"/>
  <c r="C17" i="9"/>
  <c r="C15"/>
  <c r="C17" i="10"/>
  <c r="C17" i="11"/>
  <c r="C15"/>
  <c r="C15" i="12"/>
  <c r="C17"/>
  <c r="C15" i="13"/>
  <c r="C17"/>
  <c r="C15" i="14"/>
  <c r="C14" i="1" l="1"/>
  <c r="C14" i="4"/>
  <c r="C14" i="5"/>
  <c r="C14" i="6"/>
  <c r="C14" i="7"/>
  <c r="C14" i="8"/>
  <c r="C14" i="11"/>
  <c r="C14" i="10"/>
  <c r="C2" i="15" s="1"/>
  <c r="C14" i="9"/>
  <c r="C14" i="12"/>
  <c r="C14" i="13"/>
  <c r="C14" i="14"/>
  <c r="C48" l="1"/>
  <c r="C42"/>
  <c r="C13"/>
  <c r="C48" i="13"/>
  <c r="C42"/>
  <c r="C18"/>
  <c r="C13"/>
  <c r="C48" i="12"/>
  <c r="C42"/>
  <c r="C18"/>
  <c r="C13"/>
  <c r="C48" i="11"/>
  <c r="C42"/>
  <c r="C18"/>
  <c r="C13"/>
  <c r="C48" i="10"/>
  <c r="C42"/>
  <c r="C13"/>
  <c r="C48" i="9"/>
  <c r="C42"/>
  <c r="C18"/>
  <c r="C13"/>
  <c r="C48" i="8"/>
  <c r="C42"/>
  <c r="C18"/>
  <c r="C13"/>
  <c r="C48" i="7"/>
  <c r="C42"/>
  <c r="C18"/>
  <c r="C13"/>
  <c r="C48" i="6"/>
  <c r="C42"/>
  <c r="C13"/>
  <c r="C12" s="1"/>
  <c r="C11" s="1"/>
  <c r="C48" i="5"/>
  <c r="C42"/>
  <c r="C13"/>
  <c r="C48" i="4"/>
  <c r="C42"/>
  <c r="C18"/>
  <c r="C13"/>
  <c r="C12" l="1"/>
  <c r="C11" s="1"/>
  <c r="C12" i="7"/>
  <c r="C11" s="1"/>
  <c r="C12" i="12"/>
  <c r="C11" s="1"/>
  <c r="C12" i="8"/>
  <c r="C11" s="1"/>
  <c r="C12" i="13"/>
  <c r="C11" s="1"/>
  <c r="C12" i="9"/>
  <c r="C11" s="1"/>
  <c r="C12" i="10"/>
  <c r="C11" s="1"/>
  <c r="C12" i="11"/>
  <c r="C11" s="1"/>
  <c r="C12" i="5"/>
  <c r="C11" s="1"/>
  <c r="C11" i="14"/>
  <c r="C48" i="1"/>
  <c r="C18"/>
  <c r="C42"/>
  <c r="C13"/>
  <c r="C12" l="1"/>
  <c r="C11" s="1"/>
</calcChain>
</file>

<file path=xl/sharedStrings.xml><?xml version="1.0" encoding="utf-8"?>
<sst xmlns="http://schemas.openxmlformats.org/spreadsheetml/2006/main" count="878" uniqueCount="87">
  <si>
    <t>Показники</t>
  </si>
  <si>
    <t>Оплата праці і нарахування на заробітну плату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</si>
  <si>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</si>
  <si>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</si>
  <si>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</si>
  <si>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</si>
  <si>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</si>
  <si>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</si>
  <si>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</si>
  <si>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</si>
  <si>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</si>
  <si>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</si>
  <si>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</si>
  <si>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</si>
  <si>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</si>
  <si>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</si>
  <si>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</si>
  <si>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</si>
  <si>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</si>
  <si>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</si>
  <si>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</si>
  <si>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</si>
  <si>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</si>
  <si>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</si>
  <si>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</si>
  <si>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</si>
  <si>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</si>
  <si>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</si>
  <si>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</si>
  <si>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</si>
  <si>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</si>
  <si>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</si>
  <si>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</si>
  <si>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</si>
  <si>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</si>
  <si>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</si>
  <si>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</si>
  <si>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</si>
  <si>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</si>
  <si>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</si>
  <si>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</si>
  <si>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</si>
  <si>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</si>
  <si>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</si>
  <si>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</si>
  <si>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</si>
  <si>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</si>
  <si>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</si>
  <si>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</si>
  <si>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</si>
  <si>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</si>
  <si>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</si>
  <si>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</si>
  <si>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</si>
  <si>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</si>
  <si>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</si>
  <si>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</si>
  <si>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</si>
  <si>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</si>
  <si>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</si>
  <si>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</si>
  <si>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</si>
  <si>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</si>
  <si>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</si>
  <si>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Керівник </t>
  </si>
  <si>
    <t>(підпис)</t>
  </si>
  <si>
    <t xml:space="preserve">а також   перелік і вартість товарів, робіт, послуг </t>
  </si>
  <si>
    <t xml:space="preserve">КЕКВ </t>
  </si>
  <si>
    <t xml:space="preserve">
Поточні видатки</t>
  </si>
  <si>
    <t>Отримані та використані кошти                                                                   грн</t>
  </si>
  <si>
    <t xml:space="preserve">Всьго видатків </t>
  </si>
  <si>
    <t xml:space="preserve">Звітність  Солотвинський ліцей  ст. про отримані та використані кошти, </t>
  </si>
  <si>
    <t xml:space="preserve">Звітність  Бабченський  ліцей. про отримані та використані кошти, </t>
  </si>
  <si>
    <t xml:space="preserve">Звітність  Гутівський  ліцей. про отримані та використані кошти, </t>
  </si>
  <si>
    <t xml:space="preserve">Звітність Манявський  ліцей. про отримані та використані кошти, </t>
  </si>
  <si>
    <t xml:space="preserve">Звітність Марківський  ліцей. про отримані та використані кошти, </t>
  </si>
  <si>
    <t xml:space="preserve">Звітність Порогівський  ліцей. про отримані та використані кошти, </t>
  </si>
  <si>
    <t xml:space="preserve">Звітність Яблунський  ліцей. про отримані та використані кошти, </t>
  </si>
  <si>
    <t xml:space="preserve">Звітність Богрівська гімназія. про отримані та використані кошти, </t>
  </si>
  <si>
    <t xml:space="preserve">Звітність Кривецька  гімназія. про отримані та використані кошти, </t>
  </si>
  <si>
    <t xml:space="preserve">Звітність Кричківська  гімназія. про отримані та використані кошти, </t>
  </si>
  <si>
    <t xml:space="preserve">Звітність Монастирчанська  гімназія. про отримані та використані кошти, </t>
  </si>
  <si>
    <t xml:space="preserve">Звітність Равецька  гімназія. про отримані та використані кошти, </t>
  </si>
  <si>
    <t>Всього по закладах</t>
  </si>
  <si>
    <t xml:space="preserve">                                           за  березень   2021 року</t>
  </si>
  <si>
    <t xml:space="preserve">                                           за   березень   2021 року</t>
  </si>
  <si>
    <t>Березень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</si>
</sst>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</cellStyleXfs>
  <cellXfs count="60">
    <xf numFmtId="0" fontId="0" fillId="0" borderId="0" xfId="0"/>
    <xf numFmtId="0" fontId="24" fillId="0" borderId="0" xfId="0" applyFont="1" applyAlignment="1">
      <alignment horizontal="right"/>
    </xf>
    <xf numFmtId="0" fontId="23" fillId="15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top"/>
    </xf>
    <xf numFmtId="0" fontId="0" fillId="0" borderId="0" xfId="0"/>
    <xf numFmtId="0" fontId="25" fillId="0" borderId="0" xfId="0" applyFont="1"/>
    <xf numFmtId="0" fontId="23" fillId="0" borderId="0" xfId="0" applyFont="1"/>
    <xf numFmtId="0" fontId="0" fillId="15" borderId="0" xfId="0" applyFill="1"/>
    <xf numFmtId="0" fontId="19" fillId="0" borderId="0" xfId="0" applyFont="1" applyAlignment="1"/>
    <xf numFmtId="164" fontId="20" fillId="0" borderId="12" xfId="0" applyNumberFormat="1" applyFont="1" applyBorder="1" applyAlignment="1" applyProtection="1">
      <alignment horizontal="right" vertic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20" fillId="0" borderId="13" xfId="0" applyNumberFormat="1" applyFont="1" applyBorder="1" applyAlignment="1" applyProtection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164" fontId="19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 wrapText="1"/>
    </xf>
    <xf numFmtId="164" fontId="21" fillId="15" borderId="12" xfId="0" applyNumberFormat="1" applyFont="1" applyFill="1" applyBorder="1" applyAlignment="1" applyProtection="1">
      <alignment horizontal="right" vertical="center" wrapText="1"/>
      <protection locked="0"/>
    </xf>
    <xf numFmtId="164" fontId="19" fillId="15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15" borderId="12" xfId="0" applyNumberFormat="1" applyFont="1" applyFill="1" applyBorder="1" applyAlignment="1" applyProtection="1">
      <alignment horizontal="right" vertical="center" wrapText="1"/>
    </xf>
    <xf numFmtId="164" fontId="21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/>
    </xf>
    <xf numFmtId="164" fontId="20" fillId="15" borderId="12" xfId="0" applyNumberFormat="1" applyFont="1" applyFill="1" applyBorder="1" applyAlignment="1" applyProtection="1">
      <alignment horizontal="right" vertical="center"/>
    </xf>
    <xf numFmtId="164" fontId="20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0" borderId="12" xfId="0" applyNumberFormat="1" applyFont="1" applyBorder="1" applyAlignment="1" applyProtection="1">
      <alignment horizontal="right" vertical="center"/>
    </xf>
    <xf numFmtId="164" fontId="27" fillId="15" borderId="12" xfId="0" applyNumberFormat="1" applyFont="1" applyFill="1" applyBorder="1" applyAlignment="1" applyProtection="1">
      <alignment horizontal="right" vertical="center"/>
      <protection locked="0"/>
    </xf>
    <xf numFmtId="164" fontId="27" fillId="15" borderId="12" xfId="0" applyNumberFormat="1" applyFont="1" applyFill="1" applyBorder="1" applyAlignment="1" applyProtection="1">
      <alignment horizontal="right" vertical="center"/>
    </xf>
    <xf numFmtId="2" fontId="19" fillId="15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164" fontId="20" fillId="0" borderId="13" xfId="0" applyNumberFormat="1" applyFont="1" applyBorder="1" applyAlignment="1">
      <alignment horizontal="right" vertical="top" wrapText="1"/>
    </xf>
    <xf numFmtId="2" fontId="27" fillId="15" borderId="17" xfId="0" applyNumberFormat="1" applyFont="1" applyFill="1" applyBorder="1" applyAlignment="1" applyProtection="1">
      <alignment horizontal="right" vertical="center"/>
    </xf>
    <xf numFmtId="0" fontId="0" fillId="0" borderId="16" xfId="0" applyBorder="1"/>
    <xf numFmtId="0" fontId="21" fillId="0" borderId="18" xfId="0" applyFont="1" applyBorder="1" applyAlignment="1">
      <alignment horizontal="right" vertical="center" wrapText="1"/>
    </xf>
    <xf numFmtId="0" fontId="16" fillId="0" borderId="15" xfId="0" applyFont="1" applyBorder="1"/>
    <xf numFmtId="0" fontId="0" fillId="0" borderId="14" xfId="0" applyBorder="1"/>
    <xf numFmtId="0" fontId="19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7" fillId="16" borderId="0" xfId="0" applyFont="1" applyFill="1"/>
    <xf numFmtId="0" fontId="17" fillId="16" borderId="19" xfId="0" applyFont="1" applyFill="1" applyBorder="1"/>
    <xf numFmtId="2" fontId="17" fillId="16" borderId="19" xfId="0" applyNumberFormat="1" applyFont="1" applyFill="1" applyBorder="1"/>
  </cellXfs>
  <cellStyles count="27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3"/>
    <cellStyle name="Обычный 3" xfId="24"/>
    <cellStyle name="Плохой" xfId="7" builtinId="27" customBuiltin="1"/>
    <cellStyle name="Пояснение" xfId="15" builtinId="53" customBuiltin="1"/>
    <cellStyle name="Примечание 2" xfId="25"/>
    <cellStyle name="Примечание 2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>
      <selection activeCell="C30" sqref="C30"/>
    </sheetView>
  </sheetViews>
  <sheetFormatPr defaultRowHeight="15"/>
  <cols>
    <col min="1" max="1" width="39.85546875" style="4" customWidth="1"/>
    <col min="2" max="2" width="13.140625" style="4" customWidth="1"/>
    <col min="3" max="3" width="34.28515625" style="4" customWidth="1"/>
    <col min="4" max="16384" width="9.140625" style="4"/>
  </cols>
  <sheetData>
    <row r="1" spans="1:3">
      <c r="A1" s="50"/>
      <c r="B1" s="50"/>
      <c r="C1" s="50"/>
    </row>
    <row r="2" spans="1:3">
      <c r="A2" s="51" t="s">
        <v>82</v>
      </c>
      <c r="B2" s="51"/>
      <c r="C2" s="51"/>
    </row>
    <row r="3" spans="1:3">
      <c r="A3" s="1"/>
      <c r="B3" s="1" t="s">
        <v>66</v>
      </c>
      <c r="C3" s="1"/>
    </row>
    <row r="4" spans="1:3">
      <c r="A4" s="51" t="s">
        <v>84</v>
      </c>
      <c r="B4" s="51"/>
      <c r="C4" s="51"/>
    </row>
    <row r="5" spans="1:3">
      <c r="A5" s="51"/>
      <c r="B5" s="51"/>
      <c r="C5" s="51"/>
    </row>
    <row r="6" spans="1:3" ht="15.75" thickBot="1">
      <c r="A6" s="51"/>
      <c r="B6" s="51"/>
      <c r="C6" s="51"/>
    </row>
    <row r="7" spans="1:3" ht="16.5" thickTop="1" thickBot="1">
      <c r="A7" s="52" t="s">
        <v>0</v>
      </c>
      <c r="B7" s="53" t="s">
        <v>67</v>
      </c>
      <c r="C7" s="54" t="s">
        <v>69</v>
      </c>
    </row>
    <row r="8" spans="1:3" ht="16.5" thickTop="1" thickBot="1">
      <c r="A8" s="52"/>
      <c r="B8" s="53"/>
      <c r="C8" s="55"/>
    </row>
    <row r="9" spans="1:3" ht="16.5" thickTop="1" thickBot="1">
      <c r="A9" s="52"/>
      <c r="B9" s="53"/>
      <c r="C9" s="56"/>
    </row>
    <row r="10" spans="1:3" ht="16.5" thickTop="1" thickBot="1">
      <c r="A10" s="48"/>
      <c r="B10" s="10">
        <v>2</v>
      </c>
      <c r="C10" s="10">
        <v>3</v>
      </c>
    </row>
    <row r="11" spans="1:3" ht="16.5" thickTop="1" thickBot="1">
      <c r="A11" s="47" t="s">
        <v>70</v>
      </c>
      <c r="B11" s="42"/>
      <c r="C11" s="43">
        <f>C12+C48</f>
        <v>788389</v>
      </c>
    </row>
    <row r="12" spans="1:3" ht="22.5" thickTop="1" thickBot="1">
      <c r="A12" s="38" t="s">
        <v>68</v>
      </c>
      <c r="B12" s="38">
        <v>2000</v>
      </c>
      <c r="C12" s="16">
        <f>C13+C18+C42</f>
        <v>788389</v>
      </c>
    </row>
    <row r="13" spans="1:3" ht="16.5" thickTop="1" thickBot="1">
      <c r="A13" s="11" t="s">
        <v>1</v>
      </c>
      <c r="B13" s="14">
        <v>2100</v>
      </c>
      <c r="C13" s="9">
        <f>C15+C17</f>
        <v>743608.79</v>
      </c>
    </row>
    <row r="14" spans="1:3" ht="16.5" thickTop="1" thickBot="1">
      <c r="A14" s="12" t="s">
        <v>2</v>
      </c>
      <c r="B14" s="15">
        <v>2110</v>
      </c>
      <c r="C14" s="26">
        <f>C15+C16</f>
        <v>613657.24</v>
      </c>
    </row>
    <row r="15" spans="1:3" ht="16.5" thickTop="1" thickBot="1">
      <c r="A15" s="17" t="s">
        <v>3</v>
      </c>
      <c r="B15" s="49">
        <v>2111</v>
      </c>
      <c r="C15" s="28">
        <f>257767.42+210336.32+83885.41+61668.09</f>
        <v>613657.24</v>
      </c>
    </row>
    <row r="16" spans="1:3" ht="16.5" thickTop="1" thickBot="1">
      <c r="A16" s="17" t="s">
        <v>4</v>
      </c>
      <c r="B16" s="49">
        <v>2112</v>
      </c>
      <c r="C16" s="28"/>
    </row>
    <row r="17" spans="1:3" ht="16.5" thickTop="1" thickBot="1">
      <c r="A17" s="13" t="s">
        <v>5</v>
      </c>
      <c r="B17" s="15">
        <v>2120</v>
      </c>
      <c r="C17" s="27">
        <f>44560.47+53925.26+17898.84+13566.98</f>
        <v>129951.55</v>
      </c>
    </row>
    <row r="18" spans="1:3" ht="16.5" thickTop="1" thickBot="1">
      <c r="A18" s="18" t="s">
        <v>6</v>
      </c>
      <c r="B18" s="14">
        <v>2200</v>
      </c>
      <c r="C18" s="29">
        <f>C19+C20+C21+C22+C23+C24+C25</f>
        <v>44780.21</v>
      </c>
    </row>
    <row r="19" spans="1:3" ht="16.5" thickTop="1" thickBot="1">
      <c r="A19" s="12" t="s">
        <v>7</v>
      </c>
      <c r="B19" s="15">
        <v>2210</v>
      </c>
      <c r="C19" s="27"/>
    </row>
    <row r="20" spans="1:3" ht="16.5" thickTop="1" thickBot="1">
      <c r="A20" s="12" t="s">
        <v>8</v>
      </c>
      <c r="B20" s="15">
        <v>2220</v>
      </c>
      <c r="C20" s="27"/>
    </row>
    <row r="21" spans="1:3" ht="16.5" thickTop="1" thickBot="1">
      <c r="A21" s="12" t="s">
        <v>9</v>
      </c>
      <c r="B21" s="15">
        <v>2230</v>
      </c>
      <c r="C21" s="27">
        <v>96</v>
      </c>
    </row>
    <row r="22" spans="1:3" ht="16.5" thickTop="1" thickBot="1">
      <c r="A22" s="12" t="s">
        <v>10</v>
      </c>
      <c r="B22" s="15">
        <v>2240</v>
      </c>
      <c r="C22" s="27">
        <v>2200</v>
      </c>
    </row>
    <row r="23" spans="1:3" ht="16.5" thickTop="1" thickBot="1">
      <c r="A23" s="12" t="s">
        <v>11</v>
      </c>
      <c r="B23" s="15">
        <v>2250</v>
      </c>
      <c r="C23" s="27"/>
    </row>
    <row r="24" spans="1:3" ht="16.5" thickTop="1" thickBot="1">
      <c r="A24" s="13" t="s">
        <v>12</v>
      </c>
      <c r="B24" s="15">
        <v>2260</v>
      </c>
      <c r="C24" s="27"/>
    </row>
    <row r="25" spans="1:3" ht="16.5" thickTop="1" thickBot="1">
      <c r="A25" s="13" t="s">
        <v>13</v>
      </c>
      <c r="B25" s="15">
        <v>2270</v>
      </c>
      <c r="C25" s="26">
        <f>C26+C27+C28+C29+C30+C31</f>
        <v>42484.21</v>
      </c>
    </row>
    <row r="26" spans="1:3" ht="16.5" thickTop="1" thickBot="1">
      <c r="A26" s="17" t="s">
        <v>14</v>
      </c>
      <c r="B26" s="49">
        <v>2271</v>
      </c>
      <c r="C26" s="28">
        <v>39900</v>
      </c>
    </row>
    <row r="27" spans="1:3" ht="16.5" thickTop="1" thickBot="1">
      <c r="A27" s="17" t="s">
        <v>15</v>
      </c>
      <c r="B27" s="49">
        <v>2272</v>
      </c>
      <c r="C27" s="28"/>
    </row>
    <row r="28" spans="1:3" ht="16.5" thickTop="1" thickBot="1">
      <c r="A28" s="17" t="s">
        <v>16</v>
      </c>
      <c r="B28" s="49">
        <v>2273</v>
      </c>
      <c r="C28" s="28"/>
    </row>
    <row r="29" spans="1:3" ht="16.5" thickTop="1" thickBot="1">
      <c r="A29" s="17" t="s">
        <v>17</v>
      </c>
      <c r="B29" s="49">
        <v>2274</v>
      </c>
      <c r="C29" s="28">
        <v>2200</v>
      </c>
    </row>
    <row r="30" spans="1:3" ht="16.5" thickTop="1" thickBot="1">
      <c r="A30" s="17" t="s">
        <v>18</v>
      </c>
      <c r="B30" s="49">
        <v>2275</v>
      </c>
      <c r="C30" s="28">
        <v>384.21</v>
      </c>
    </row>
    <row r="31" spans="1:3" ht="16.5" thickTop="1" thickBot="1">
      <c r="A31" s="17" t="s">
        <v>19</v>
      </c>
      <c r="B31" s="49">
        <v>2276</v>
      </c>
      <c r="C31" s="28"/>
    </row>
    <row r="32" spans="1:3" ht="24" thickTop="1" thickBot="1">
      <c r="A32" s="13" t="s">
        <v>20</v>
      </c>
      <c r="B32" s="15">
        <v>2280</v>
      </c>
      <c r="C32" s="26"/>
    </row>
    <row r="33" spans="1:3" ht="22.5" thickTop="1" thickBot="1">
      <c r="A33" s="19" t="s">
        <v>21</v>
      </c>
      <c r="B33" s="49">
        <v>2281</v>
      </c>
      <c r="C33" s="28"/>
    </row>
    <row r="34" spans="1:3" ht="22.5" thickTop="1" thickBot="1">
      <c r="A34" s="20" t="s">
        <v>22</v>
      </c>
      <c r="B34" s="49">
        <v>2282</v>
      </c>
      <c r="C34" s="28"/>
    </row>
    <row r="35" spans="1:3" ht="16.5" thickTop="1" thickBot="1">
      <c r="A35" s="11" t="s">
        <v>23</v>
      </c>
      <c r="B35" s="14">
        <v>2400</v>
      </c>
      <c r="C35" s="29"/>
    </row>
    <row r="36" spans="1:3" ht="16.5" thickTop="1" thickBot="1">
      <c r="A36" s="21" t="s">
        <v>24</v>
      </c>
      <c r="B36" s="15">
        <v>2410</v>
      </c>
      <c r="C36" s="27"/>
    </row>
    <row r="37" spans="1:3" ht="16.5" thickTop="1" thickBot="1">
      <c r="A37" s="21" t="s">
        <v>25</v>
      </c>
      <c r="B37" s="15">
        <v>2420</v>
      </c>
      <c r="C37" s="27"/>
    </row>
    <row r="38" spans="1:3" ht="16.5" thickTop="1" thickBot="1">
      <c r="A38" s="22" t="s">
        <v>26</v>
      </c>
      <c r="B38" s="14">
        <v>2600</v>
      </c>
      <c r="C38" s="29"/>
    </row>
    <row r="39" spans="1:3" ht="24" thickTop="1" thickBot="1">
      <c r="A39" s="13" t="s">
        <v>27</v>
      </c>
      <c r="B39" s="15">
        <v>2610</v>
      </c>
      <c r="C39" s="30"/>
    </row>
    <row r="40" spans="1:3" ht="24" thickTop="1" thickBot="1">
      <c r="A40" s="13" t="s">
        <v>28</v>
      </c>
      <c r="B40" s="15">
        <v>2620</v>
      </c>
      <c r="C40" s="30"/>
    </row>
    <row r="41" spans="1:3" ht="24" thickTop="1" thickBot="1">
      <c r="A41" s="21" t="s">
        <v>29</v>
      </c>
      <c r="B41" s="15">
        <v>2630</v>
      </c>
      <c r="C41" s="30"/>
    </row>
    <row r="42" spans="1:3" ht="16.5" thickTop="1" thickBot="1">
      <c r="A42" s="18" t="s">
        <v>30</v>
      </c>
      <c r="B42" s="14">
        <v>2700</v>
      </c>
      <c r="C42" s="32">
        <f>C44+C43</f>
        <v>0</v>
      </c>
    </row>
    <row r="43" spans="1:3" ht="16.5" thickTop="1" thickBot="1">
      <c r="A43" s="13" t="s">
        <v>31</v>
      </c>
      <c r="B43" s="15">
        <v>2710</v>
      </c>
      <c r="C43" s="30"/>
    </row>
    <row r="44" spans="1:3" ht="16.5" thickTop="1" thickBot="1">
      <c r="A44" s="13" t="s">
        <v>32</v>
      </c>
      <c r="B44" s="15">
        <v>2720</v>
      </c>
      <c r="C44" s="30"/>
    </row>
    <row r="45" spans="1:3" ht="16.5" thickTop="1" thickBot="1">
      <c r="A45" s="13" t="s">
        <v>33</v>
      </c>
      <c r="B45" s="15">
        <v>2730</v>
      </c>
      <c r="C45" s="30"/>
    </row>
    <row r="46" spans="1:3" ht="16.5" thickTop="1" thickBot="1">
      <c r="A46" s="18" t="s">
        <v>34</v>
      </c>
      <c r="B46" s="14">
        <v>2800</v>
      </c>
      <c r="C46" s="33"/>
    </row>
    <row r="47" spans="1:3" ht="16.5" thickTop="1" thickBot="1">
      <c r="A47" s="14" t="s">
        <v>35</v>
      </c>
      <c r="B47" s="14">
        <v>3000</v>
      </c>
      <c r="C47" s="32"/>
    </row>
    <row r="48" spans="1:3" ht="16.5" thickTop="1" thickBot="1">
      <c r="A48" s="11" t="s">
        <v>36</v>
      </c>
      <c r="B48" s="14">
        <v>3100</v>
      </c>
      <c r="C48" s="32">
        <f>C49+C55</f>
        <v>0</v>
      </c>
    </row>
    <row r="49" spans="1:3" ht="24" thickTop="1" thickBot="1">
      <c r="A49" s="13" t="s">
        <v>37</v>
      </c>
      <c r="B49" s="15">
        <v>3110</v>
      </c>
      <c r="C49" s="30"/>
    </row>
    <row r="50" spans="1:3" ht="16.5" thickTop="1" thickBot="1">
      <c r="A50" s="21" t="s">
        <v>38</v>
      </c>
      <c r="B50" s="15">
        <v>3120</v>
      </c>
      <c r="C50" s="34"/>
    </row>
    <row r="51" spans="1:3" ht="16.5" thickTop="1" thickBot="1">
      <c r="A51" s="17" t="s">
        <v>39</v>
      </c>
      <c r="B51" s="49">
        <v>3121</v>
      </c>
      <c r="C51" s="25"/>
    </row>
    <row r="52" spans="1:3" ht="16.5" thickTop="1" thickBot="1">
      <c r="A52" s="17" t="s">
        <v>40</v>
      </c>
      <c r="B52" s="49">
        <v>3122</v>
      </c>
      <c r="C52" s="25"/>
    </row>
    <row r="53" spans="1:3" ht="16.5" thickTop="1" thickBot="1">
      <c r="A53" s="12" t="s">
        <v>41</v>
      </c>
      <c r="B53" s="15">
        <v>3130</v>
      </c>
      <c r="C53" s="31"/>
    </row>
    <row r="54" spans="1:3" ht="16.5" thickTop="1" thickBot="1">
      <c r="A54" s="17" t="s">
        <v>42</v>
      </c>
      <c r="B54" s="49">
        <v>3131</v>
      </c>
      <c r="C54" s="25"/>
    </row>
    <row r="55" spans="1:3" ht="16.5" thickTop="1" thickBot="1">
      <c r="A55" s="17" t="s">
        <v>43</v>
      </c>
      <c r="B55" s="49">
        <v>3132</v>
      </c>
      <c r="C55" s="25"/>
    </row>
    <row r="56" spans="1:3" ht="16.5" thickTop="1" thickBot="1">
      <c r="A56" s="12" t="s">
        <v>44</v>
      </c>
      <c r="B56" s="15">
        <v>3140</v>
      </c>
      <c r="C56" s="31"/>
    </row>
    <row r="57" spans="1:3" ht="16.5" thickTop="1" thickBot="1">
      <c r="A57" s="23" t="s">
        <v>45</v>
      </c>
      <c r="B57" s="49">
        <v>3141</v>
      </c>
      <c r="C57" s="25"/>
    </row>
    <row r="58" spans="1:3" ht="16.5" thickTop="1" thickBot="1">
      <c r="A58" s="23" t="s">
        <v>46</v>
      </c>
      <c r="B58" s="49">
        <v>3142</v>
      </c>
      <c r="C58" s="25"/>
    </row>
    <row r="59" spans="1:3" ht="24.75" thickTop="1" thickBot="1">
      <c r="A59" s="23" t="s">
        <v>47</v>
      </c>
      <c r="B59" s="49">
        <v>3143</v>
      </c>
      <c r="C59" s="25"/>
    </row>
    <row r="60" spans="1:3" ht="16.5" thickTop="1" thickBot="1">
      <c r="A60" s="12" t="s">
        <v>48</v>
      </c>
      <c r="B60" s="15">
        <v>3150</v>
      </c>
      <c r="C60" s="30"/>
    </row>
    <row r="61" spans="1:3" ht="16.5" thickTop="1" thickBot="1">
      <c r="A61" s="12" t="s">
        <v>49</v>
      </c>
      <c r="B61" s="15">
        <v>3160</v>
      </c>
      <c r="C61" s="30"/>
    </row>
    <row r="62" spans="1:3" ht="16.5" thickTop="1" thickBot="1">
      <c r="A62" s="11" t="s">
        <v>50</v>
      </c>
      <c r="B62" s="14">
        <v>3200</v>
      </c>
      <c r="C62" s="32"/>
    </row>
    <row r="63" spans="1:3" ht="24" thickTop="1" thickBot="1">
      <c r="A63" s="13" t="s">
        <v>51</v>
      </c>
      <c r="B63" s="15">
        <v>3210</v>
      </c>
      <c r="C63" s="35"/>
    </row>
    <row r="64" spans="1:3" ht="24" thickTop="1" thickBot="1">
      <c r="A64" s="13" t="s">
        <v>52</v>
      </c>
      <c r="B64" s="15">
        <v>3220</v>
      </c>
      <c r="C64" s="35"/>
    </row>
    <row r="65" spans="1:4" ht="24" thickTop="1" thickBot="1">
      <c r="A65" s="12" t="s">
        <v>53</v>
      </c>
      <c r="B65" s="15">
        <v>3230</v>
      </c>
      <c r="C65" s="35"/>
    </row>
    <row r="66" spans="1:4" ht="16.5" thickTop="1" thickBot="1">
      <c r="A66" s="13" t="s">
        <v>54</v>
      </c>
      <c r="B66" s="15">
        <v>3240</v>
      </c>
      <c r="C66" s="30"/>
    </row>
    <row r="67" spans="1:4" ht="16.5" thickTop="1" thickBot="1">
      <c r="A67" s="14" t="s">
        <v>55</v>
      </c>
      <c r="B67" s="14">
        <v>4100</v>
      </c>
      <c r="C67" s="36"/>
    </row>
    <row r="68" spans="1:4" ht="16.5" thickTop="1" thickBot="1">
      <c r="A68" s="12" t="s">
        <v>56</v>
      </c>
      <c r="B68" s="15">
        <v>4110</v>
      </c>
      <c r="C68" s="31"/>
    </row>
    <row r="69" spans="1:4" ht="24" thickTop="1" thickBot="1">
      <c r="A69" s="17" t="s">
        <v>57</v>
      </c>
      <c r="B69" s="49">
        <v>4111</v>
      </c>
      <c r="C69" s="30"/>
    </row>
    <row r="70" spans="1:4" ht="24" thickTop="1" thickBot="1">
      <c r="A70" s="17" t="s">
        <v>58</v>
      </c>
      <c r="B70" s="49">
        <v>4112</v>
      </c>
      <c r="C70" s="30"/>
    </row>
    <row r="71" spans="1:4" ht="16.5" thickTop="1" thickBot="1">
      <c r="A71" s="24" t="s">
        <v>59</v>
      </c>
      <c r="B71" s="49">
        <v>4113</v>
      </c>
      <c r="C71" s="25"/>
    </row>
    <row r="72" spans="1:4" ht="16.5" thickTop="1" thickBot="1">
      <c r="A72" s="14" t="s">
        <v>60</v>
      </c>
      <c r="B72" s="14">
        <v>4200</v>
      </c>
      <c r="C72" s="32"/>
    </row>
    <row r="73" spans="1:4" ht="16.5" thickTop="1" thickBot="1">
      <c r="A73" s="12" t="s">
        <v>61</v>
      </c>
      <c r="B73" s="15">
        <v>4210</v>
      </c>
      <c r="C73" s="30"/>
    </row>
    <row r="74" spans="1:4" ht="16.5" thickTop="1" thickBot="1">
      <c r="A74" s="17" t="s">
        <v>62</v>
      </c>
      <c r="B74" s="49">
        <v>5000</v>
      </c>
      <c r="C74" s="25"/>
    </row>
    <row r="75" spans="1:4" ht="16.5" thickTop="1" thickBot="1">
      <c r="A75" s="17" t="s">
        <v>63</v>
      </c>
      <c r="B75" s="49">
        <v>9000</v>
      </c>
      <c r="C75" s="25"/>
    </row>
    <row r="76" spans="1:4" ht="16.5" thickTop="1" thickBot="1">
      <c r="A76" s="12"/>
      <c r="B76" s="46"/>
      <c r="C76" s="44"/>
      <c r="D76" s="45"/>
    </row>
    <row r="77" spans="1:4" ht="15.75" thickTop="1">
      <c r="A77" s="39"/>
      <c r="B77" s="40"/>
      <c r="C77" s="37"/>
    </row>
    <row r="78" spans="1:4">
      <c r="A78" s="8"/>
      <c r="C78" s="7"/>
    </row>
    <row r="79" spans="1:4">
      <c r="A79" s="6" t="s">
        <v>64</v>
      </c>
      <c r="B79" s="5"/>
      <c r="C79" s="2"/>
    </row>
    <row r="80" spans="1:4">
      <c r="A80" s="5"/>
      <c r="B80" s="6"/>
      <c r="C80" s="3" t="s">
        <v>65</v>
      </c>
    </row>
    <row r="82" spans="1:3">
      <c r="A82" s="50"/>
      <c r="B82" s="50"/>
      <c r="C82" s="50"/>
    </row>
  </sheetData>
  <mergeCells count="9">
    <mergeCell ref="A82:C82"/>
    <mergeCell ref="A1:C1"/>
    <mergeCell ref="A2:C2"/>
    <mergeCell ref="A4:C4"/>
    <mergeCell ref="A5:C5"/>
    <mergeCell ref="A6:C6"/>
    <mergeCell ref="A7:A9"/>
    <mergeCell ref="B7:B9"/>
    <mergeCell ref="C7:C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2"/>
  <sheetViews>
    <sheetView topLeftCell="A16" workbookViewId="0">
      <selection activeCell="C29" sqref="C29"/>
    </sheetView>
  </sheetViews>
  <sheetFormatPr defaultRowHeight="15"/>
  <cols>
    <col min="1" max="1" width="39.85546875" style="4" customWidth="1"/>
    <col min="2" max="2" width="13.140625" style="4" customWidth="1"/>
    <col min="3" max="3" width="34.28515625" style="4" customWidth="1"/>
    <col min="4" max="16384" width="9.140625" style="4"/>
  </cols>
  <sheetData>
    <row r="1" spans="1:3">
      <c r="A1" s="50"/>
      <c r="B1" s="50"/>
      <c r="C1" s="50"/>
    </row>
    <row r="2" spans="1:3">
      <c r="A2" s="51" t="s">
        <v>73</v>
      </c>
      <c r="B2" s="51"/>
      <c r="C2" s="51"/>
    </row>
    <row r="3" spans="1:3">
      <c r="A3" s="1"/>
      <c r="B3" s="1" t="s">
        <v>66</v>
      </c>
      <c r="C3" s="1"/>
    </row>
    <row r="4" spans="1:3">
      <c r="A4" s="51" t="s">
        <v>85</v>
      </c>
      <c r="B4" s="51"/>
      <c r="C4" s="51"/>
    </row>
    <row r="5" spans="1:3">
      <c r="A5" s="51"/>
      <c r="B5" s="51"/>
      <c r="C5" s="51"/>
    </row>
    <row r="6" spans="1:3" ht="15.75" thickBot="1">
      <c r="A6" s="51"/>
      <c r="B6" s="51"/>
      <c r="C6" s="51"/>
    </row>
    <row r="7" spans="1:3" ht="16.5" thickTop="1" thickBot="1">
      <c r="A7" s="52" t="s">
        <v>0</v>
      </c>
      <c r="B7" s="53" t="s">
        <v>67</v>
      </c>
      <c r="C7" s="54" t="s">
        <v>69</v>
      </c>
    </row>
    <row r="8" spans="1:3" ht="16.5" thickTop="1" thickBot="1">
      <c r="A8" s="52"/>
      <c r="B8" s="53"/>
      <c r="C8" s="55"/>
    </row>
    <row r="9" spans="1:3" ht="16.5" thickTop="1" thickBot="1">
      <c r="A9" s="52"/>
      <c r="B9" s="53"/>
      <c r="C9" s="56"/>
    </row>
    <row r="10" spans="1:3" ht="16.5" thickTop="1" thickBot="1">
      <c r="A10" s="48"/>
      <c r="B10" s="10">
        <v>2</v>
      </c>
      <c r="C10" s="10">
        <v>3</v>
      </c>
    </row>
    <row r="11" spans="1:3" ht="16.5" thickTop="1" thickBot="1">
      <c r="A11" s="47" t="s">
        <v>70</v>
      </c>
      <c r="B11" s="42"/>
      <c r="C11" s="43">
        <f>C12+C48</f>
        <v>846397.34</v>
      </c>
    </row>
    <row r="12" spans="1:3" ht="22.5" thickTop="1" thickBot="1">
      <c r="A12" s="38" t="s">
        <v>68</v>
      </c>
      <c r="B12" s="38">
        <v>2000</v>
      </c>
      <c r="C12" s="16">
        <f>C13+C18+C42</f>
        <v>846397.34</v>
      </c>
    </row>
    <row r="13" spans="1:3" ht="16.5" thickTop="1" thickBot="1">
      <c r="A13" s="11" t="s">
        <v>1</v>
      </c>
      <c r="B13" s="14">
        <v>2100</v>
      </c>
      <c r="C13" s="9">
        <f>C15+C17</f>
        <v>746663.89</v>
      </c>
    </row>
    <row r="14" spans="1:3" ht="16.5" thickTop="1" thickBot="1">
      <c r="A14" s="12" t="s">
        <v>2</v>
      </c>
      <c r="B14" s="15">
        <v>2110</v>
      </c>
      <c r="C14" s="26">
        <f>C15+C16</f>
        <v>616310.48</v>
      </c>
    </row>
    <row r="15" spans="1:3" ht="16.5" thickTop="1" thickBot="1">
      <c r="A15" s="17" t="s">
        <v>3</v>
      </c>
      <c r="B15" s="49">
        <v>2111</v>
      </c>
      <c r="C15" s="28">
        <f>37964.62+420881.4+119708.83+37755.63</f>
        <v>616310.48</v>
      </c>
    </row>
    <row r="16" spans="1:3" ht="16.5" thickTop="1" thickBot="1">
      <c r="A16" s="17" t="s">
        <v>4</v>
      </c>
      <c r="B16" s="49">
        <v>2112</v>
      </c>
      <c r="C16" s="28"/>
    </row>
    <row r="17" spans="1:3" ht="16.5" thickTop="1" thickBot="1">
      <c r="A17" s="13" t="s">
        <v>5</v>
      </c>
      <c r="B17" s="15">
        <v>2120</v>
      </c>
      <c r="C17" s="27">
        <f>9536.24+25520.54+86944.41+8352.22</f>
        <v>130353.41</v>
      </c>
    </row>
    <row r="18" spans="1:3" ht="16.5" thickTop="1" thickBot="1">
      <c r="A18" s="18" t="s">
        <v>6</v>
      </c>
      <c r="B18" s="14">
        <v>2200</v>
      </c>
      <c r="C18" s="29">
        <f>C19+C20+C21+C22+C23+C24+C25</f>
        <v>99733.45</v>
      </c>
    </row>
    <row r="19" spans="1:3" ht="16.5" thickTop="1" thickBot="1">
      <c r="A19" s="12" t="s">
        <v>7</v>
      </c>
      <c r="B19" s="15">
        <v>2210</v>
      </c>
      <c r="C19" s="27"/>
    </row>
    <row r="20" spans="1:3" ht="16.5" thickTop="1" thickBot="1">
      <c r="A20" s="12" t="s">
        <v>8</v>
      </c>
      <c r="B20" s="15">
        <v>2220</v>
      </c>
      <c r="C20" s="27"/>
    </row>
    <row r="21" spans="1:3" ht="16.5" thickTop="1" thickBot="1">
      <c r="A21" s="12" t="s">
        <v>9</v>
      </c>
      <c r="B21" s="15">
        <v>2230</v>
      </c>
      <c r="C21" s="27"/>
    </row>
    <row r="22" spans="1:3" ht="16.5" thickTop="1" thickBot="1">
      <c r="A22" s="12" t="s">
        <v>10</v>
      </c>
      <c r="B22" s="15">
        <v>2240</v>
      </c>
      <c r="C22" s="27"/>
    </row>
    <row r="23" spans="1:3" ht="16.5" thickTop="1" thickBot="1">
      <c r="A23" s="12" t="s">
        <v>11</v>
      </c>
      <c r="B23" s="15">
        <v>2250</v>
      </c>
      <c r="C23" s="27"/>
    </row>
    <row r="24" spans="1:3" ht="16.5" thickTop="1" thickBot="1">
      <c r="A24" s="13" t="s">
        <v>12</v>
      </c>
      <c r="B24" s="15">
        <v>2260</v>
      </c>
      <c r="C24" s="27"/>
    </row>
    <row r="25" spans="1:3" ht="16.5" thickTop="1" thickBot="1">
      <c r="A25" s="13" t="s">
        <v>13</v>
      </c>
      <c r="B25" s="15">
        <v>2270</v>
      </c>
      <c r="C25" s="26">
        <f>C26+C27+C28+C29+C30+C31</f>
        <v>99733.45</v>
      </c>
    </row>
    <row r="26" spans="1:3" ht="16.5" thickTop="1" thickBot="1">
      <c r="A26" s="17" t="s">
        <v>14</v>
      </c>
      <c r="B26" s="49">
        <v>2271</v>
      </c>
      <c r="C26" s="28"/>
    </row>
    <row r="27" spans="1:3" ht="16.5" thickTop="1" thickBot="1">
      <c r="A27" s="17" t="s">
        <v>15</v>
      </c>
      <c r="B27" s="49">
        <v>2272</v>
      </c>
      <c r="C27" s="28"/>
    </row>
    <row r="28" spans="1:3" ht="16.5" thickTop="1" thickBot="1">
      <c r="A28" s="17" t="s">
        <v>16</v>
      </c>
      <c r="B28" s="49">
        <v>2273</v>
      </c>
      <c r="C28" s="28">
        <v>384.21</v>
      </c>
    </row>
    <row r="29" spans="1:3" ht="16.5" thickTop="1" thickBot="1">
      <c r="A29" s="17" t="s">
        <v>17</v>
      </c>
      <c r="B29" s="49">
        <v>2274</v>
      </c>
      <c r="C29" s="28">
        <v>98307.839999999997</v>
      </c>
    </row>
    <row r="30" spans="1:3" ht="16.5" thickTop="1" thickBot="1">
      <c r="A30" s="17" t="s">
        <v>18</v>
      </c>
      <c r="B30" s="49">
        <v>2275</v>
      </c>
      <c r="C30" s="28">
        <v>1041.4000000000001</v>
      </c>
    </row>
    <row r="31" spans="1:3" ht="16.5" thickTop="1" thickBot="1">
      <c r="A31" s="17" t="s">
        <v>19</v>
      </c>
      <c r="B31" s="49">
        <v>2276</v>
      </c>
      <c r="C31" s="28"/>
    </row>
    <row r="32" spans="1:3" ht="24" thickTop="1" thickBot="1">
      <c r="A32" s="13" t="s">
        <v>20</v>
      </c>
      <c r="B32" s="15">
        <v>2280</v>
      </c>
      <c r="C32" s="26"/>
    </row>
    <row r="33" spans="1:3" ht="22.5" thickTop="1" thickBot="1">
      <c r="A33" s="19" t="s">
        <v>21</v>
      </c>
      <c r="B33" s="49">
        <v>2281</v>
      </c>
      <c r="C33" s="28"/>
    </row>
    <row r="34" spans="1:3" ht="22.5" thickTop="1" thickBot="1">
      <c r="A34" s="20" t="s">
        <v>22</v>
      </c>
      <c r="B34" s="49">
        <v>2282</v>
      </c>
      <c r="C34" s="28"/>
    </row>
    <row r="35" spans="1:3" ht="16.5" thickTop="1" thickBot="1">
      <c r="A35" s="11" t="s">
        <v>23</v>
      </c>
      <c r="B35" s="14">
        <v>2400</v>
      </c>
      <c r="C35" s="29"/>
    </row>
    <row r="36" spans="1:3" ht="16.5" thickTop="1" thickBot="1">
      <c r="A36" s="21" t="s">
        <v>24</v>
      </c>
      <c r="B36" s="15">
        <v>2410</v>
      </c>
      <c r="C36" s="27"/>
    </row>
    <row r="37" spans="1:3" ht="16.5" thickTop="1" thickBot="1">
      <c r="A37" s="21" t="s">
        <v>25</v>
      </c>
      <c r="B37" s="15">
        <v>2420</v>
      </c>
      <c r="C37" s="27"/>
    </row>
    <row r="38" spans="1:3" ht="16.5" thickTop="1" thickBot="1">
      <c r="A38" s="22" t="s">
        <v>26</v>
      </c>
      <c r="B38" s="14">
        <v>2600</v>
      </c>
      <c r="C38" s="29"/>
    </row>
    <row r="39" spans="1:3" ht="24" thickTop="1" thickBot="1">
      <c r="A39" s="13" t="s">
        <v>27</v>
      </c>
      <c r="B39" s="15">
        <v>2610</v>
      </c>
      <c r="C39" s="30"/>
    </row>
    <row r="40" spans="1:3" ht="24" thickTop="1" thickBot="1">
      <c r="A40" s="13" t="s">
        <v>28</v>
      </c>
      <c r="B40" s="15">
        <v>2620</v>
      </c>
      <c r="C40" s="30"/>
    </row>
    <row r="41" spans="1:3" ht="24" thickTop="1" thickBot="1">
      <c r="A41" s="21" t="s">
        <v>29</v>
      </c>
      <c r="B41" s="15">
        <v>2630</v>
      </c>
      <c r="C41" s="30"/>
    </row>
    <row r="42" spans="1:3" ht="16.5" thickTop="1" thickBot="1">
      <c r="A42" s="18" t="s">
        <v>30</v>
      </c>
      <c r="B42" s="14">
        <v>2700</v>
      </c>
      <c r="C42" s="32">
        <f>C44+C43</f>
        <v>0</v>
      </c>
    </row>
    <row r="43" spans="1:3" ht="16.5" thickTop="1" thickBot="1">
      <c r="A43" s="13" t="s">
        <v>31</v>
      </c>
      <c r="B43" s="15">
        <v>2710</v>
      </c>
      <c r="C43" s="30"/>
    </row>
    <row r="44" spans="1:3" ht="16.5" thickTop="1" thickBot="1">
      <c r="A44" s="13" t="s">
        <v>32</v>
      </c>
      <c r="B44" s="15">
        <v>2720</v>
      </c>
      <c r="C44" s="30"/>
    </row>
    <row r="45" spans="1:3" ht="16.5" thickTop="1" thickBot="1">
      <c r="A45" s="13" t="s">
        <v>33</v>
      </c>
      <c r="B45" s="15">
        <v>2730</v>
      </c>
      <c r="C45" s="30"/>
    </row>
    <row r="46" spans="1:3" ht="16.5" thickTop="1" thickBot="1">
      <c r="A46" s="18" t="s">
        <v>34</v>
      </c>
      <c r="B46" s="14">
        <v>2800</v>
      </c>
      <c r="C46" s="33"/>
    </row>
    <row r="47" spans="1:3" ht="16.5" thickTop="1" thickBot="1">
      <c r="A47" s="14" t="s">
        <v>35</v>
      </c>
      <c r="B47" s="14">
        <v>3000</v>
      </c>
      <c r="C47" s="32"/>
    </row>
    <row r="48" spans="1:3" ht="16.5" thickTop="1" thickBot="1">
      <c r="A48" s="11" t="s">
        <v>36</v>
      </c>
      <c r="B48" s="14">
        <v>3100</v>
      </c>
      <c r="C48" s="32">
        <f>C49+C55</f>
        <v>0</v>
      </c>
    </row>
    <row r="49" spans="1:3" ht="24" thickTop="1" thickBot="1">
      <c r="A49" s="13" t="s">
        <v>37</v>
      </c>
      <c r="B49" s="15">
        <v>3110</v>
      </c>
      <c r="C49" s="30"/>
    </row>
    <row r="50" spans="1:3" ht="16.5" thickTop="1" thickBot="1">
      <c r="A50" s="21" t="s">
        <v>38</v>
      </c>
      <c r="B50" s="15">
        <v>3120</v>
      </c>
      <c r="C50" s="34"/>
    </row>
    <row r="51" spans="1:3" ht="16.5" thickTop="1" thickBot="1">
      <c r="A51" s="17" t="s">
        <v>39</v>
      </c>
      <c r="B51" s="49">
        <v>3121</v>
      </c>
      <c r="C51" s="25"/>
    </row>
    <row r="52" spans="1:3" ht="16.5" thickTop="1" thickBot="1">
      <c r="A52" s="17" t="s">
        <v>40</v>
      </c>
      <c r="B52" s="49">
        <v>3122</v>
      </c>
      <c r="C52" s="25"/>
    </row>
    <row r="53" spans="1:3" ht="16.5" thickTop="1" thickBot="1">
      <c r="A53" s="12" t="s">
        <v>41</v>
      </c>
      <c r="B53" s="15">
        <v>3130</v>
      </c>
      <c r="C53" s="31"/>
    </row>
    <row r="54" spans="1:3" ht="16.5" thickTop="1" thickBot="1">
      <c r="A54" s="17" t="s">
        <v>42</v>
      </c>
      <c r="B54" s="49">
        <v>3131</v>
      </c>
      <c r="C54" s="25"/>
    </row>
    <row r="55" spans="1:3" ht="16.5" thickTop="1" thickBot="1">
      <c r="A55" s="17" t="s">
        <v>43</v>
      </c>
      <c r="B55" s="49">
        <v>3132</v>
      </c>
      <c r="C55" s="25"/>
    </row>
    <row r="56" spans="1:3" ht="16.5" thickTop="1" thickBot="1">
      <c r="A56" s="12" t="s">
        <v>44</v>
      </c>
      <c r="B56" s="15">
        <v>3140</v>
      </c>
      <c r="C56" s="31"/>
    </row>
    <row r="57" spans="1:3" ht="16.5" thickTop="1" thickBot="1">
      <c r="A57" s="23" t="s">
        <v>45</v>
      </c>
      <c r="B57" s="49">
        <v>3141</v>
      </c>
      <c r="C57" s="25"/>
    </row>
    <row r="58" spans="1:3" ht="16.5" thickTop="1" thickBot="1">
      <c r="A58" s="23" t="s">
        <v>46</v>
      </c>
      <c r="B58" s="49">
        <v>3142</v>
      </c>
      <c r="C58" s="25"/>
    </row>
    <row r="59" spans="1:3" ht="24.75" thickTop="1" thickBot="1">
      <c r="A59" s="23" t="s">
        <v>47</v>
      </c>
      <c r="B59" s="49">
        <v>3143</v>
      </c>
      <c r="C59" s="25"/>
    </row>
    <row r="60" spans="1:3" ht="16.5" thickTop="1" thickBot="1">
      <c r="A60" s="12" t="s">
        <v>48</v>
      </c>
      <c r="B60" s="15">
        <v>3150</v>
      </c>
      <c r="C60" s="30"/>
    </row>
    <row r="61" spans="1:3" ht="16.5" thickTop="1" thickBot="1">
      <c r="A61" s="12" t="s">
        <v>49</v>
      </c>
      <c r="B61" s="15">
        <v>3160</v>
      </c>
      <c r="C61" s="30"/>
    </row>
    <row r="62" spans="1:3" ht="16.5" thickTop="1" thickBot="1">
      <c r="A62" s="11" t="s">
        <v>50</v>
      </c>
      <c r="B62" s="14">
        <v>3200</v>
      </c>
      <c r="C62" s="32"/>
    </row>
    <row r="63" spans="1:3" ht="24" thickTop="1" thickBot="1">
      <c r="A63" s="13" t="s">
        <v>51</v>
      </c>
      <c r="B63" s="15">
        <v>3210</v>
      </c>
      <c r="C63" s="35"/>
    </row>
    <row r="64" spans="1:3" ht="24" thickTop="1" thickBot="1">
      <c r="A64" s="13" t="s">
        <v>52</v>
      </c>
      <c r="B64" s="15">
        <v>3220</v>
      </c>
      <c r="C64" s="35"/>
    </row>
    <row r="65" spans="1:4" ht="24" thickTop="1" thickBot="1">
      <c r="A65" s="12" t="s">
        <v>53</v>
      </c>
      <c r="B65" s="15">
        <v>3230</v>
      </c>
      <c r="C65" s="35"/>
    </row>
    <row r="66" spans="1:4" ht="16.5" thickTop="1" thickBot="1">
      <c r="A66" s="13" t="s">
        <v>54</v>
      </c>
      <c r="B66" s="15">
        <v>3240</v>
      </c>
      <c r="C66" s="30"/>
    </row>
    <row r="67" spans="1:4" ht="16.5" thickTop="1" thickBot="1">
      <c r="A67" s="14" t="s">
        <v>55</v>
      </c>
      <c r="B67" s="14">
        <v>4100</v>
      </c>
      <c r="C67" s="36"/>
    </row>
    <row r="68" spans="1:4" ht="16.5" thickTop="1" thickBot="1">
      <c r="A68" s="12" t="s">
        <v>56</v>
      </c>
      <c r="B68" s="15">
        <v>4110</v>
      </c>
      <c r="C68" s="31"/>
    </row>
    <row r="69" spans="1:4" ht="24" thickTop="1" thickBot="1">
      <c r="A69" s="17" t="s">
        <v>57</v>
      </c>
      <c r="B69" s="49">
        <v>4111</v>
      </c>
      <c r="C69" s="30"/>
    </row>
    <row r="70" spans="1:4" ht="24" thickTop="1" thickBot="1">
      <c r="A70" s="17" t="s">
        <v>58</v>
      </c>
      <c r="B70" s="49">
        <v>4112</v>
      </c>
      <c r="C70" s="30"/>
    </row>
    <row r="71" spans="1:4" ht="16.5" thickTop="1" thickBot="1">
      <c r="A71" s="24" t="s">
        <v>59</v>
      </c>
      <c r="B71" s="49">
        <v>4113</v>
      </c>
      <c r="C71" s="25"/>
    </row>
    <row r="72" spans="1:4" ht="16.5" thickTop="1" thickBot="1">
      <c r="A72" s="14" t="s">
        <v>60</v>
      </c>
      <c r="B72" s="14">
        <v>4200</v>
      </c>
      <c r="C72" s="32"/>
    </row>
    <row r="73" spans="1:4" ht="16.5" thickTop="1" thickBot="1">
      <c r="A73" s="12" t="s">
        <v>61</v>
      </c>
      <c r="B73" s="15">
        <v>4210</v>
      </c>
      <c r="C73" s="30"/>
    </row>
    <row r="74" spans="1:4" ht="16.5" thickTop="1" thickBot="1">
      <c r="A74" s="17" t="s">
        <v>62</v>
      </c>
      <c r="B74" s="49">
        <v>5000</v>
      </c>
      <c r="C74" s="25"/>
    </row>
    <row r="75" spans="1:4" ht="16.5" thickTop="1" thickBot="1">
      <c r="A75" s="17" t="s">
        <v>63</v>
      </c>
      <c r="B75" s="49">
        <v>9000</v>
      </c>
      <c r="C75" s="25"/>
    </row>
    <row r="76" spans="1:4" ht="16.5" thickTop="1" thickBot="1">
      <c r="A76" s="12"/>
      <c r="B76" s="46"/>
      <c r="C76" s="44"/>
      <c r="D76" s="45"/>
    </row>
    <row r="77" spans="1:4" ht="15.75" thickTop="1">
      <c r="A77" s="39"/>
      <c r="B77" s="40"/>
      <c r="C77" s="37"/>
    </row>
    <row r="78" spans="1:4">
      <c r="A78" s="8"/>
      <c r="C78" s="7"/>
    </row>
    <row r="79" spans="1:4">
      <c r="A79" s="6" t="s">
        <v>64</v>
      </c>
      <c r="B79" s="5"/>
      <c r="C79" s="2"/>
    </row>
    <row r="80" spans="1:4">
      <c r="A80" s="5"/>
      <c r="B80" s="6"/>
      <c r="C80" s="3" t="s">
        <v>65</v>
      </c>
    </row>
    <row r="82" spans="1:3">
      <c r="A82" s="50"/>
      <c r="B82" s="50"/>
      <c r="C82" s="50"/>
    </row>
  </sheetData>
  <mergeCells count="9">
    <mergeCell ref="A82:C82"/>
    <mergeCell ref="A1:C1"/>
    <mergeCell ref="A2:C2"/>
    <mergeCell ref="A4:C4"/>
    <mergeCell ref="A5:C5"/>
    <mergeCell ref="A6:C6"/>
    <mergeCell ref="A7:A9"/>
    <mergeCell ref="B7:B9"/>
    <mergeCell ref="C7:C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2"/>
  <sheetViews>
    <sheetView topLeftCell="A16" workbookViewId="0">
      <selection activeCell="C29" sqref="C29"/>
    </sheetView>
  </sheetViews>
  <sheetFormatPr defaultRowHeight="15"/>
  <cols>
    <col min="1" max="1" width="39.85546875" style="4" customWidth="1"/>
    <col min="2" max="2" width="13.140625" style="4" customWidth="1"/>
    <col min="3" max="3" width="34.28515625" style="4" customWidth="1"/>
    <col min="4" max="16384" width="9.140625" style="4"/>
  </cols>
  <sheetData>
    <row r="1" spans="1:3">
      <c r="A1" s="50"/>
      <c r="B1" s="50"/>
      <c r="C1" s="50"/>
    </row>
    <row r="2" spans="1:3">
      <c r="A2" s="51" t="s">
        <v>72</v>
      </c>
      <c r="B2" s="51"/>
      <c r="C2" s="51"/>
    </row>
    <row r="3" spans="1:3">
      <c r="A3" s="1"/>
      <c r="B3" s="1" t="s">
        <v>66</v>
      </c>
      <c r="C3" s="1"/>
    </row>
    <row r="4" spans="1:3">
      <c r="A4" s="51" t="s">
        <v>85</v>
      </c>
      <c r="B4" s="51"/>
      <c r="C4" s="51"/>
    </row>
    <row r="5" spans="1:3">
      <c r="A5" s="51"/>
      <c r="B5" s="51"/>
      <c r="C5" s="51"/>
    </row>
    <row r="6" spans="1:3" ht="15.75" thickBot="1">
      <c r="A6" s="51"/>
      <c r="B6" s="51"/>
      <c r="C6" s="51"/>
    </row>
    <row r="7" spans="1:3" ht="16.5" thickTop="1" thickBot="1">
      <c r="A7" s="52" t="s">
        <v>0</v>
      </c>
      <c r="B7" s="53" t="s">
        <v>67</v>
      </c>
      <c r="C7" s="54" t="s">
        <v>69</v>
      </c>
    </row>
    <row r="8" spans="1:3" ht="16.5" thickTop="1" thickBot="1">
      <c r="A8" s="52"/>
      <c r="B8" s="53"/>
      <c r="C8" s="55"/>
    </row>
    <row r="9" spans="1:3" ht="16.5" thickTop="1" thickBot="1">
      <c r="A9" s="52"/>
      <c r="B9" s="53"/>
      <c r="C9" s="56"/>
    </row>
    <row r="10" spans="1:3" ht="16.5" thickTop="1" thickBot="1">
      <c r="A10" s="48"/>
      <c r="B10" s="10">
        <v>2</v>
      </c>
      <c r="C10" s="10">
        <v>3</v>
      </c>
    </row>
    <row r="11" spans="1:3" ht="16.5" thickTop="1" thickBot="1">
      <c r="A11" s="47" t="s">
        <v>70</v>
      </c>
      <c r="B11" s="42"/>
      <c r="C11" s="43">
        <f>C12+C48</f>
        <v>1040171.67</v>
      </c>
    </row>
    <row r="12" spans="1:3" ht="22.5" thickTop="1" thickBot="1">
      <c r="A12" s="38" t="s">
        <v>68</v>
      </c>
      <c r="B12" s="38">
        <v>2000</v>
      </c>
      <c r="C12" s="16">
        <f>C13+C18+C42</f>
        <v>1040171.67</v>
      </c>
    </row>
    <row r="13" spans="1:3" ht="16.5" thickTop="1" thickBot="1">
      <c r="A13" s="11" t="s">
        <v>1</v>
      </c>
      <c r="B13" s="14">
        <v>2100</v>
      </c>
      <c r="C13" s="9">
        <f>C15+C17</f>
        <v>933176.62</v>
      </c>
    </row>
    <row r="14" spans="1:3" ht="16.5" thickTop="1" thickBot="1">
      <c r="A14" s="12" t="s">
        <v>2</v>
      </c>
      <c r="B14" s="15">
        <v>2110</v>
      </c>
      <c r="C14" s="26">
        <f>C15+C16</f>
        <v>762564.99</v>
      </c>
    </row>
    <row r="15" spans="1:3" ht="16.5" thickTop="1" thickBot="1">
      <c r="A15" s="17" t="s">
        <v>3</v>
      </c>
      <c r="B15" s="49">
        <v>2111</v>
      </c>
      <c r="C15" s="28">
        <f>582254.99+180310</f>
        <v>762564.99</v>
      </c>
    </row>
    <row r="16" spans="1:3" ht="16.5" thickTop="1" thickBot="1">
      <c r="A16" s="17" t="s">
        <v>4</v>
      </c>
      <c r="B16" s="49">
        <v>2112</v>
      </c>
      <c r="C16" s="28"/>
    </row>
    <row r="17" spans="1:3" ht="16.5" thickTop="1" thickBot="1">
      <c r="A17" s="13" t="s">
        <v>5</v>
      </c>
      <c r="B17" s="15">
        <v>2120</v>
      </c>
      <c r="C17" s="27">
        <f>40945.59+129666.04</f>
        <v>170611.63</v>
      </c>
    </row>
    <row r="18" spans="1:3" ht="16.5" thickTop="1" thickBot="1">
      <c r="A18" s="18" t="s">
        <v>6</v>
      </c>
      <c r="B18" s="14">
        <v>2200</v>
      </c>
      <c r="C18" s="29">
        <f>C19+C20+C21+C22+C23+C24+C25</f>
        <v>106995.05</v>
      </c>
    </row>
    <row r="19" spans="1:3" ht="16.5" thickTop="1" thickBot="1">
      <c r="A19" s="12" t="s">
        <v>7</v>
      </c>
      <c r="B19" s="15">
        <v>2210</v>
      </c>
      <c r="C19" s="27">
        <v>6625</v>
      </c>
    </row>
    <row r="20" spans="1:3" ht="16.5" thickTop="1" thickBot="1">
      <c r="A20" s="12" t="s">
        <v>8</v>
      </c>
      <c r="B20" s="15">
        <v>2220</v>
      </c>
      <c r="C20" s="27"/>
    </row>
    <row r="21" spans="1:3" ht="16.5" thickTop="1" thickBot="1">
      <c r="A21" s="12" t="s">
        <v>9</v>
      </c>
      <c r="B21" s="15">
        <v>2230</v>
      </c>
      <c r="C21" s="27"/>
    </row>
    <row r="22" spans="1:3" ht="16.5" thickTop="1" thickBot="1">
      <c r="A22" s="12" t="s">
        <v>10</v>
      </c>
      <c r="B22" s="15">
        <v>2240</v>
      </c>
      <c r="C22" s="27">
        <v>1678</v>
      </c>
    </row>
    <row r="23" spans="1:3" ht="16.5" thickTop="1" thickBot="1">
      <c r="A23" s="12" t="s">
        <v>11</v>
      </c>
      <c r="B23" s="15">
        <v>2250</v>
      </c>
      <c r="C23" s="27"/>
    </row>
    <row r="24" spans="1:3" ht="16.5" thickTop="1" thickBot="1">
      <c r="A24" s="13" t="s">
        <v>12</v>
      </c>
      <c r="B24" s="15">
        <v>2260</v>
      </c>
      <c r="C24" s="27"/>
    </row>
    <row r="25" spans="1:3" ht="16.5" thickTop="1" thickBot="1">
      <c r="A25" s="13" t="s">
        <v>13</v>
      </c>
      <c r="B25" s="15">
        <v>2270</v>
      </c>
      <c r="C25" s="26">
        <f>C26+C27+C28+C29+C30+C31</f>
        <v>98692.05</v>
      </c>
    </row>
    <row r="26" spans="1:3" ht="16.5" thickTop="1" thickBot="1">
      <c r="A26" s="17" t="s">
        <v>14</v>
      </c>
      <c r="B26" s="49">
        <v>2271</v>
      </c>
      <c r="C26" s="28"/>
    </row>
    <row r="27" spans="1:3" ht="16.5" thickTop="1" thickBot="1">
      <c r="A27" s="17" t="s">
        <v>15</v>
      </c>
      <c r="B27" s="49">
        <v>2272</v>
      </c>
      <c r="C27" s="28"/>
    </row>
    <row r="28" spans="1:3" ht="16.5" thickTop="1" thickBot="1">
      <c r="A28" s="17" t="s">
        <v>16</v>
      </c>
      <c r="B28" s="49">
        <v>2273</v>
      </c>
      <c r="C28" s="28">
        <v>384.21</v>
      </c>
    </row>
    <row r="29" spans="1:3" ht="16.5" thickTop="1" thickBot="1">
      <c r="A29" s="17" t="s">
        <v>17</v>
      </c>
      <c r="B29" s="49">
        <v>2274</v>
      </c>
      <c r="C29" s="28">
        <v>98307.839999999997</v>
      </c>
    </row>
    <row r="30" spans="1:3" ht="16.5" thickTop="1" thickBot="1">
      <c r="A30" s="17" t="s">
        <v>18</v>
      </c>
      <c r="B30" s="49">
        <v>2275</v>
      </c>
      <c r="C30" s="28"/>
    </row>
    <row r="31" spans="1:3" ht="16.5" thickTop="1" thickBot="1">
      <c r="A31" s="17" t="s">
        <v>19</v>
      </c>
      <c r="B31" s="49">
        <v>2276</v>
      </c>
      <c r="C31" s="28"/>
    </row>
    <row r="32" spans="1:3" ht="24" thickTop="1" thickBot="1">
      <c r="A32" s="13" t="s">
        <v>20</v>
      </c>
      <c r="B32" s="15">
        <v>2280</v>
      </c>
      <c r="C32" s="26"/>
    </row>
    <row r="33" spans="1:3" ht="22.5" thickTop="1" thickBot="1">
      <c r="A33" s="19" t="s">
        <v>21</v>
      </c>
      <c r="B33" s="49">
        <v>2281</v>
      </c>
      <c r="C33" s="28"/>
    </row>
    <row r="34" spans="1:3" ht="22.5" thickTop="1" thickBot="1">
      <c r="A34" s="20" t="s">
        <v>22</v>
      </c>
      <c r="B34" s="49">
        <v>2282</v>
      </c>
      <c r="C34" s="28"/>
    </row>
    <row r="35" spans="1:3" ht="16.5" thickTop="1" thickBot="1">
      <c r="A35" s="11" t="s">
        <v>23</v>
      </c>
      <c r="B35" s="14">
        <v>2400</v>
      </c>
      <c r="C35" s="29"/>
    </row>
    <row r="36" spans="1:3" ht="16.5" thickTop="1" thickBot="1">
      <c r="A36" s="21" t="s">
        <v>24</v>
      </c>
      <c r="B36" s="15">
        <v>2410</v>
      </c>
      <c r="C36" s="27"/>
    </row>
    <row r="37" spans="1:3" ht="16.5" thickTop="1" thickBot="1">
      <c r="A37" s="21" t="s">
        <v>25</v>
      </c>
      <c r="B37" s="15">
        <v>2420</v>
      </c>
      <c r="C37" s="27"/>
    </row>
    <row r="38" spans="1:3" ht="16.5" thickTop="1" thickBot="1">
      <c r="A38" s="22" t="s">
        <v>26</v>
      </c>
      <c r="B38" s="14">
        <v>2600</v>
      </c>
      <c r="C38" s="29"/>
    </row>
    <row r="39" spans="1:3" ht="24" thickTop="1" thickBot="1">
      <c r="A39" s="13" t="s">
        <v>27</v>
      </c>
      <c r="B39" s="15">
        <v>2610</v>
      </c>
      <c r="C39" s="30"/>
    </row>
    <row r="40" spans="1:3" ht="24" thickTop="1" thickBot="1">
      <c r="A40" s="13" t="s">
        <v>28</v>
      </c>
      <c r="B40" s="15">
        <v>2620</v>
      </c>
      <c r="C40" s="30"/>
    </row>
    <row r="41" spans="1:3" ht="24" thickTop="1" thickBot="1">
      <c r="A41" s="21" t="s">
        <v>29</v>
      </c>
      <c r="B41" s="15">
        <v>2630</v>
      </c>
      <c r="C41" s="30"/>
    </row>
    <row r="42" spans="1:3" ht="16.5" thickTop="1" thickBot="1">
      <c r="A42" s="18" t="s">
        <v>30</v>
      </c>
      <c r="B42" s="14">
        <v>2700</v>
      </c>
      <c r="C42" s="32">
        <f>C44+C43</f>
        <v>0</v>
      </c>
    </row>
    <row r="43" spans="1:3" ht="16.5" thickTop="1" thickBot="1">
      <c r="A43" s="13" t="s">
        <v>31</v>
      </c>
      <c r="B43" s="15">
        <v>2710</v>
      </c>
      <c r="C43" s="30"/>
    </row>
    <row r="44" spans="1:3" ht="16.5" thickTop="1" thickBot="1">
      <c r="A44" s="13" t="s">
        <v>32</v>
      </c>
      <c r="B44" s="15">
        <v>2720</v>
      </c>
      <c r="C44" s="30"/>
    </row>
    <row r="45" spans="1:3" ht="16.5" thickTop="1" thickBot="1">
      <c r="A45" s="13" t="s">
        <v>33</v>
      </c>
      <c r="B45" s="15">
        <v>2730</v>
      </c>
      <c r="C45" s="30"/>
    </row>
    <row r="46" spans="1:3" ht="16.5" thickTop="1" thickBot="1">
      <c r="A46" s="18" t="s">
        <v>34</v>
      </c>
      <c r="B46" s="14">
        <v>2800</v>
      </c>
      <c r="C46" s="33"/>
    </row>
    <row r="47" spans="1:3" ht="16.5" thickTop="1" thickBot="1">
      <c r="A47" s="14" t="s">
        <v>35</v>
      </c>
      <c r="B47" s="14">
        <v>3000</v>
      </c>
      <c r="C47" s="32"/>
    </row>
    <row r="48" spans="1:3" ht="16.5" thickTop="1" thickBot="1">
      <c r="A48" s="11" t="s">
        <v>36</v>
      </c>
      <c r="B48" s="14">
        <v>3100</v>
      </c>
      <c r="C48" s="32">
        <f>C49+C55</f>
        <v>0</v>
      </c>
    </row>
    <row r="49" spans="1:3" ht="24" thickTop="1" thickBot="1">
      <c r="A49" s="13" t="s">
        <v>37</v>
      </c>
      <c r="B49" s="15">
        <v>3110</v>
      </c>
      <c r="C49" s="30"/>
    </row>
    <row r="50" spans="1:3" ht="16.5" thickTop="1" thickBot="1">
      <c r="A50" s="21" t="s">
        <v>38</v>
      </c>
      <c r="B50" s="15">
        <v>3120</v>
      </c>
      <c r="C50" s="34"/>
    </row>
    <row r="51" spans="1:3" ht="16.5" thickTop="1" thickBot="1">
      <c r="A51" s="17" t="s">
        <v>39</v>
      </c>
      <c r="B51" s="49">
        <v>3121</v>
      </c>
      <c r="C51" s="25"/>
    </row>
    <row r="52" spans="1:3" ht="16.5" thickTop="1" thickBot="1">
      <c r="A52" s="17" t="s">
        <v>40</v>
      </c>
      <c r="B52" s="49">
        <v>3122</v>
      </c>
      <c r="C52" s="25"/>
    </row>
    <row r="53" spans="1:3" ht="16.5" thickTop="1" thickBot="1">
      <c r="A53" s="12" t="s">
        <v>41</v>
      </c>
      <c r="B53" s="15">
        <v>3130</v>
      </c>
      <c r="C53" s="31"/>
    </row>
    <row r="54" spans="1:3" ht="16.5" thickTop="1" thickBot="1">
      <c r="A54" s="17" t="s">
        <v>42</v>
      </c>
      <c r="B54" s="49">
        <v>3131</v>
      </c>
      <c r="C54" s="25"/>
    </row>
    <row r="55" spans="1:3" ht="16.5" thickTop="1" thickBot="1">
      <c r="A55" s="17" t="s">
        <v>43</v>
      </c>
      <c r="B55" s="49">
        <v>3132</v>
      </c>
      <c r="C55" s="25"/>
    </row>
    <row r="56" spans="1:3" ht="16.5" thickTop="1" thickBot="1">
      <c r="A56" s="12" t="s">
        <v>44</v>
      </c>
      <c r="B56" s="15">
        <v>3140</v>
      </c>
      <c r="C56" s="31"/>
    </row>
    <row r="57" spans="1:3" ht="16.5" thickTop="1" thickBot="1">
      <c r="A57" s="23" t="s">
        <v>45</v>
      </c>
      <c r="B57" s="49">
        <v>3141</v>
      </c>
      <c r="C57" s="25"/>
    </row>
    <row r="58" spans="1:3" ht="16.5" thickTop="1" thickBot="1">
      <c r="A58" s="23" t="s">
        <v>46</v>
      </c>
      <c r="B58" s="49">
        <v>3142</v>
      </c>
      <c r="C58" s="25"/>
    </row>
    <row r="59" spans="1:3" ht="24.75" thickTop="1" thickBot="1">
      <c r="A59" s="23" t="s">
        <v>47</v>
      </c>
      <c r="B59" s="49">
        <v>3143</v>
      </c>
      <c r="C59" s="25"/>
    </row>
    <row r="60" spans="1:3" ht="16.5" thickTop="1" thickBot="1">
      <c r="A60" s="12" t="s">
        <v>48</v>
      </c>
      <c r="B60" s="15">
        <v>3150</v>
      </c>
      <c r="C60" s="30"/>
    </row>
    <row r="61" spans="1:3" ht="16.5" thickTop="1" thickBot="1">
      <c r="A61" s="12" t="s">
        <v>49</v>
      </c>
      <c r="B61" s="15">
        <v>3160</v>
      </c>
      <c r="C61" s="30"/>
    </row>
    <row r="62" spans="1:3" ht="16.5" thickTop="1" thickBot="1">
      <c r="A62" s="11" t="s">
        <v>50</v>
      </c>
      <c r="B62" s="14">
        <v>3200</v>
      </c>
      <c r="C62" s="32"/>
    </row>
    <row r="63" spans="1:3" ht="24" thickTop="1" thickBot="1">
      <c r="A63" s="13" t="s">
        <v>51</v>
      </c>
      <c r="B63" s="15">
        <v>3210</v>
      </c>
      <c r="C63" s="35"/>
    </row>
    <row r="64" spans="1:3" ht="24" thickTop="1" thickBot="1">
      <c r="A64" s="13" t="s">
        <v>52</v>
      </c>
      <c r="B64" s="15">
        <v>3220</v>
      </c>
      <c r="C64" s="35"/>
    </row>
    <row r="65" spans="1:4" ht="24" thickTop="1" thickBot="1">
      <c r="A65" s="12" t="s">
        <v>53</v>
      </c>
      <c r="B65" s="15">
        <v>3230</v>
      </c>
      <c r="C65" s="35"/>
    </row>
    <row r="66" spans="1:4" ht="16.5" thickTop="1" thickBot="1">
      <c r="A66" s="13" t="s">
        <v>54</v>
      </c>
      <c r="B66" s="15">
        <v>3240</v>
      </c>
      <c r="C66" s="30"/>
    </row>
    <row r="67" spans="1:4" ht="16.5" thickTop="1" thickBot="1">
      <c r="A67" s="14" t="s">
        <v>55</v>
      </c>
      <c r="B67" s="14">
        <v>4100</v>
      </c>
      <c r="C67" s="36"/>
    </row>
    <row r="68" spans="1:4" ht="16.5" thickTop="1" thickBot="1">
      <c r="A68" s="12" t="s">
        <v>56</v>
      </c>
      <c r="B68" s="15">
        <v>4110</v>
      </c>
      <c r="C68" s="31"/>
    </row>
    <row r="69" spans="1:4" ht="24" thickTop="1" thickBot="1">
      <c r="A69" s="17" t="s">
        <v>57</v>
      </c>
      <c r="B69" s="49">
        <v>4111</v>
      </c>
      <c r="C69" s="30"/>
    </row>
    <row r="70" spans="1:4" ht="24" thickTop="1" thickBot="1">
      <c r="A70" s="17" t="s">
        <v>58</v>
      </c>
      <c r="B70" s="49">
        <v>4112</v>
      </c>
      <c r="C70" s="30"/>
    </row>
    <row r="71" spans="1:4" ht="16.5" thickTop="1" thickBot="1">
      <c r="A71" s="24" t="s">
        <v>59</v>
      </c>
      <c r="B71" s="49">
        <v>4113</v>
      </c>
      <c r="C71" s="25"/>
    </row>
    <row r="72" spans="1:4" ht="16.5" thickTop="1" thickBot="1">
      <c r="A72" s="14" t="s">
        <v>60</v>
      </c>
      <c r="B72" s="14">
        <v>4200</v>
      </c>
      <c r="C72" s="32"/>
    </row>
    <row r="73" spans="1:4" ht="16.5" thickTop="1" thickBot="1">
      <c r="A73" s="12" t="s">
        <v>61</v>
      </c>
      <c r="B73" s="15">
        <v>4210</v>
      </c>
      <c r="C73" s="30"/>
    </row>
    <row r="74" spans="1:4" ht="16.5" thickTop="1" thickBot="1">
      <c r="A74" s="17" t="s">
        <v>62</v>
      </c>
      <c r="B74" s="49">
        <v>5000</v>
      </c>
      <c r="C74" s="25"/>
    </row>
    <row r="75" spans="1:4" ht="16.5" thickTop="1" thickBot="1">
      <c r="A75" s="17" t="s">
        <v>63</v>
      </c>
      <c r="B75" s="49">
        <v>9000</v>
      </c>
      <c r="C75" s="25"/>
    </row>
    <row r="76" spans="1:4" ht="16.5" thickTop="1" thickBot="1">
      <c r="A76" s="12"/>
      <c r="B76" s="46"/>
      <c r="C76" s="44"/>
      <c r="D76" s="45"/>
    </row>
    <row r="77" spans="1:4" ht="15.75" thickTop="1">
      <c r="A77" s="39"/>
      <c r="B77" s="40"/>
      <c r="C77" s="37"/>
    </row>
    <row r="78" spans="1:4">
      <c r="A78" s="8"/>
      <c r="C78" s="7"/>
    </row>
    <row r="79" spans="1:4">
      <c r="A79" s="6" t="s">
        <v>64</v>
      </c>
      <c r="B79" s="5"/>
      <c r="C79" s="2"/>
    </row>
    <row r="80" spans="1:4">
      <c r="A80" s="5"/>
      <c r="B80" s="6"/>
      <c r="C80" s="3" t="s">
        <v>65</v>
      </c>
    </row>
    <row r="82" spans="1:3">
      <c r="A82" s="50"/>
      <c r="B82" s="50"/>
      <c r="C82" s="50"/>
    </row>
  </sheetData>
  <mergeCells count="9">
    <mergeCell ref="A82:C82"/>
    <mergeCell ref="A1:C1"/>
    <mergeCell ref="A2:C2"/>
    <mergeCell ref="A4:C4"/>
    <mergeCell ref="A5:C5"/>
    <mergeCell ref="A6:C6"/>
    <mergeCell ref="A7:A9"/>
    <mergeCell ref="B7:B9"/>
    <mergeCell ref="C7:C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2"/>
  <sheetViews>
    <sheetView topLeftCell="A10" workbookViewId="0">
      <selection activeCell="C26" sqref="C26"/>
    </sheetView>
  </sheetViews>
  <sheetFormatPr defaultRowHeight="15"/>
  <cols>
    <col min="1" max="1" width="39.85546875" customWidth="1"/>
    <col min="2" max="2" width="13.140625" customWidth="1"/>
    <col min="3" max="3" width="34.28515625" customWidth="1"/>
  </cols>
  <sheetData>
    <row r="1" spans="1:3">
      <c r="A1" s="50"/>
      <c r="B1" s="50"/>
      <c r="C1" s="50"/>
    </row>
    <row r="2" spans="1:3">
      <c r="A2" s="51" t="s">
        <v>71</v>
      </c>
      <c r="B2" s="51"/>
      <c r="C2" s="51"/>
    </row>
    <row r="3" spans="1:3">
      <c r="A3" s="1"/>
      <c r="B3" s="1" t="s">
        <v>66</v>
      </c>
      <c r="C3" s="1"/>
    </row>
    <row r="4" spans="1:3">
      <c r="A4" s="51" t="s">
        <v>85</v>
      </c>
      <c r="B4" s="51"/>
      <c r="C4" s="51"/>
    </row>
    <row r="5" spans="1:3">
      <c r="A5" s="51"/>
      <c r="B5" s="51"/>
      <c r="C5" s="51"/>
    </row>
    <row r="6" spans="1:3" ht="15.75" thickBot="1">
      <c r="A6" s="51"/>
      <c r="B6" s="51"/>
      <c r="C6" s="51"/>
    </row>
    <row r="7" spans="1:3" ht="16.5" thickTop="1" thickBot="1">
      <c r="A7" s="52" t="s">
        <v>0</v>
      </c>
      <c r="B7" s="53" t="s">
        <v>67</v>
      </c>
      <c r="C7" s="54" t="s">
        <v>69</v>
      </c>
    </row>
    <row r="8" spans="1:3" ht="16.5" thickTop="1" thickBot="1">
      <c r="A8" s="52"/>
      <c r="B8" s="53"/>
      <c r="C8" s="55"/>
    </row>
    <row r="9" spans="1:3" ht="16.5" thickTop="1" thickBot="1">
      <c r="A9" s="52"/>
      <c r="B9" s="53"/>
      <c r="C9" s="56"/>
    </row>
    <row r="10" spans="1:3" ht="16.5" thickTop="1" thickBot="1">
      <c r="A10" s="48"/>
      <c r="B10" s="10">
        <v>2</v>
      </c>
      <c r="C10" s="10">
        <v>3</v>
      </c>
    </row>
    <row r="11" spans="1:3" s="4" customFormat="1" ht="16.5" thickTop="1" thickBot="1">
      <c r="A11" s="47" t="s">
        <v>70</v>
      </c>
      <c r="B11" s="42"/>
      <c r="C11" s="43">
        <f>C12+C48</f>
        <v>1507786.0890000002</v>
      </c>
    </row>
    <row r="12" spans="1:3" ht="22.5" thickTop="1" thickBot="1">
      <c r="A12" s="38" t="s">
        <v>68</v>
      </c>
      <c r="B12" s="38">
        <v>2000</v>
      </c>
      <c r="C12" s="16">
        <f>C13+C18+C42</f>
        <v>1507786.0890000002</v>
      </c>
    </row>
    <row r="13" spans="1:3" ht="16.5" thickTop="1" thickBot="1">
      <c r="A13" s="11" t="s">
        <v>1</v>
      </c>
      <c r="B13" s="14">
        <v>2100</v>
      </c>
      <c r="C13" s="9">
        <f>C15+C17</f>
        <v>1262706.4890000001</v>
      </c>
    </row>
    <row r="14" spans="1:3" ht="16.5" thickTop="1" thickBot="1">
      <c r="A14" s="12" t="s">
        <v>2</v>
      </c>
      <c r="B14" s="15">
        <v>2110</v>
      </c>
      <c r="C14" s="26">
        <f>C15+C16</f>
        <v>1041454.5789999999</v>
      </c>
    </row>
    <row r="15" spans="1:3" ht="16.5" thickTop="1" thickBot="1">
      <c r="A15" s="17" t="s">
        <v>3</v>
      </c>
      <c r="B15" s="41">
        <v>2111</v>
      </c>
      <c r="C15" s="28">
        <f>28548.84+647320.169+248402.81+40138+77044.76</f>
        <v>1041454.5789999999</v>
      </c>
    </row>
    <row r="16" spans="1:3" ht="16.5" thickTop="1" thickBot="1">
      <c r="A16" s="17" t="s">
        <v>4</v>
      </c>
      <c r="B16" s="41">
        <v>2112</v>
      </c>
      <c r="C16" s="28"/>
    </row>
    <row r="17" spans="1:3" ht="16.5" thickTop="1" thickBot="1">
      <c r="A17" s="13" t="s">
        <v>5</v>
      </c>
      <c r="B17" s="15">
        <v>2120</v>
      </c>
      <c r="C17" s="27">
        <f>10150.36+18401.85+6280.74+135728.01+50690.95</f>
        <v>221251.91000000003</v>
      </c>
    </row>
    <row r="18" spans="1:3" ht="16.5" thickTop="1" thickBot="1">
      <c r="A18" s="18" t="s">
        <v>6</v>
      </c>
      <c r="B18" s="14">
        <v>2200</v>
      </c>
      <c r="C18" s="29">
        <f>C19+C20+C21+C22+C23+C24+C25</f>
        <v>245079.6</v>
      </c>
    </row>
    <row r="19" spans="1:3" ht="16.5" thickTop="1" thickBot="1">
      <c r="A19" s="12" t="s">
        <v>7</v>
      </c>
      <c r="B19" s="15">
        <v>2210</v>
      </c>
      <c r="C19" s="27">
        <v>35373</v>
      </c>
    </row>
    <row r="20" spans="1:3" ht="16.5" thickTop="1" thickBot="1">
      <c r="A20" s="12" t="s">
        <v>8</v>
      </c>
      <c r="B20" s="15">
        <v>2220</v>
      </c>
      <c r="C20" s="27"/>
    </row>
    <row r="21" spans="1:3" ht="16.5" thickTop="1" thickBot="1">
      <c r="A21" s="12" t="s">
        <v>9</v>
      </c>
      <c r="B21" s="15">
        <v>2230</v>
      </c>
      <c r="C21" s="27"/>
    </row>
    <row r="22" spans="1:3" ht="16.5" thickTop="1" thickBot="1">
      <c r="A22" s="12" t="s">
        <v>10</v>
      </c>
      <c r="B22" s="15">
        <v>2240</v>
      </c>
      <c r="C22" s="27">
        <v>5358</v>
      </c>
    </row>
    <row r="23" spans="1:3" ht="16.5" thickTop="1" thickBot="1">
      <c r="A23" s="12" t="s">
        <v>11</v>
      </c>
      <c r="B23" s="15">
        <v>2250</v>
      </c>
      <c r="C23" s="27"/>
    </row>
    <row r="24" spans="1:3" ht="16.5" thickTop="1" thickBot="1">
      <c r="A24" s="13" t="s">
        <v>12</v>
      </c>
      <c r="B24" s="15">
        <v>2260</v>
      </c>
      <c r="C24" s="27"/>
    </row>
    <row r="25" spans="1:3" ht="16.5" thickTop="1" thickBot="1">
      <c r="A25" s="13" t="s">
        <v>13</v>
      </c>
      <c r="B25" s="15">
        <v>2270</v>
      </c>
      <c r="C25" s="26">
        <f>C26+C27+C28+C29+C30+C31</f>
        <v>204348.6</v>
      </c>
    </row>
    <row r="26" spans="1:3" ht="16.5" thickTop="1" thickBot="1">
      <c r="A26" s="17" t="s">
        <v>14</v>
      </c>
      <c r="B26" s="41">
        <v>2271</v>
      </c>
      <c r="C26" s="28">
        <v>199500</v>
      </c>
    </row>
    <row r="27" spans="1:3" ht="16.5" thickTop="1" thickBot="1">
      <c r="A27" s="17" t="s">
        <v>15</v>
      </c>
      <c r="B27" s="41">
        <v>2272</v>
      </c>
      <c r="C27" s="28"/>
    </row>
    <row r="28" spans="1:3" ht="16.5" thickTop="1" thickBot="1">
      <c r="A28" s="17" t="s">
        <v>16</v>
      </c>
      <c r="B28" s="41">
        <v>2273</v>
      </c>
      <c r="C28" s="28">
        <v>384</v>
      </c>
    </row>
    <row r="29" spans="1:3" ht="16.5" thickTop="1" thickBot="1">
      <c r="A29" s="17" t="s">
        <v>17</v>
      </c>
      <c r="B29" s="41">
        <v>2274</v>
      </c>
      <c r="C29" s="28"/>
    </row>
    <row r="30" spans="1:3" ht="16.5" thickTop="1" thickBot="1">
      <c r="A30" s="17" t="s">
        <v>18</v>
      </c>
      <c r="B30" s="41">
        <v>2275</v>
      </c>
      <c r="C30" s="28">
        <v>4464.6000000000004</v>
      </c>
    </row>
    <row r="31" spans="1:3" ht="16.5" thickTop="1" thickBot="1">
      <c r="A31" s="17" t="s">
        <v>19</v>
      </c>
      <c r="B31" s="41">
        <v>2276</v>
      </c>
      <c r="C31" s="28"/>
    </row>
    <row r="32" spans="1:3" ht="24" thickTop="1" thickBot="1">
      <c r="A32" s="13" t="s">
        <v>20</v>
      </c>
      <c r="B32" s="15">
        <v>2280</v>
      </c>
      <c r="C32" s="26"/>
    </row>
    <row r="33" spans="1:3" ht="22.5" thickTop="1" thickBot="1">
      <c r="A33" s="19" t="s">
        <v>21</v>
      </c>
      <c r="B33" s="41">
        <v>2281</v>
      </c>
      <c r="C33" s="28"/>
    </row>
    <row r="34" spans="1:3" ht="22.5" thickTop="1" thickBot="1">
      <c r="A34" s="20" t="s">
        <v>22</v>
      </c>
      <c r="B34" s="41">
        <v>2282</v>
      </c>
      <c r="C34" s="28"/>
    </row>
    <row r="35" spans="1:3" ht="16.5" thickTop="1" thickBot="1">
      <c r="A35" s="11" t="s">
        <v>23</v>
      </c>
      <c r="B35" s="14">
        <v>2400</v>
      </c>
      <c r="C35" s="29"/>
    </row>
    <row r="36" spans="1:3" ht="16.5" thickTop="1" thickBot="1">
      <c r="A36" s="21" t="s">
        <v>24</v>
      </c>
      <c r="B36" s="15">
        <v>2410</v>
      </c>
      <c r="C36" s="27"/>
    </row>
    <row r="37" spans="1:3" ht="16.5" thickTop="1" thickBot="1">
      <c r="A37" s="21" t="s">
        <v>25</v>
      </c>
      <c r="B37" s="15">
        <v>2420</v>
      </c>
      <c r="C37" s="27"/>
    </row>
    <row r="38" spans="1:3" ht="16.5" thickTop="1" thickBot="1">
      <c r="A38" s="22" t="s">
        <v>26</v>
      </c>
      <c r="B38" s="14">
        <v>2600</v>
      </c>
      <c r="C38" s="29"/>
    </row>
    <row r="39" spans="1:3" ht="24" thickTop="1" thickBot="1">
      <c r="A39" s="13" t="s">
        <v>27</v>
      </c>
      <c r="B39" s="15">
        <v>2610</v>
      </c>
      <c r="C39" s="30"/>
    </row>
    <row r="40" spans="1:3" ht="24" thickTop="1" thickBot="1">
      <c r="A40" s="13" t="s">
        <v>28</v>
      </c>
      <c r="B40" s="15">
        <v>2620</v>
      </c>
      <c r="C40" s="30"/>
    </row>
    <row r="41" spans="1:3" ht="24" thickTop="1" thickBot="1">
      <c r="A41" s="21" t="s">
        <v>29</v>
      </c>
      <c r="B41" s="15">
        <v>2630</v>
      </c>
      <c r="C41" s="30"/>
    </row>
    <row r="42" spans="1:3" ht="16.5" thickTop="1" thickBot="1">
      <c r="A42" s="18" t="s">
        <v>30</v>
      </c>
      <c r="B42" s="14">
        <v>2700</v>
      </c>
      <c r="C42" s="32">
        <f>C44+C43</f>
        <v>0</v>
      </c>
    </row>
    <row r="43" spans="1:3" ht="16.5" thickTop="1" thickBot="1">
      <c r="A43" s="13" t="s">
        <v>31</v>
      </c>
      <c r="B43" s="15">
        <v>2710</v>
      </c>
      <c r="C43" s="30"/>
    </row>
    <row r="44" spans="1:3" ht="16.5" thickTop="1" thickBot="1">
      <c r="A44" s="13" t="s">
        <v>32</v>
      </c>
      <c r="B44" s="15">
        <v>2720</v>
      </c>
      <c r="C44" s="30"/>
    </row>
    <row r="45" spans="1:3" ht="16.5" thickTop="1" thickBot="1">
      <c r="A45" s="13" t="s">
        <v>33</v>
      </c>
      <c r="B45" s="15">
        <v>2730</v>
      </c>
      <c r="C45" s="30"/>
    </row>
    <row r="46" spans="1:3" ht="16.5" thickTop="1" thickBot="1">
      <c r="A46" s="18" t="s">
        <v>34</v>
      </c>
      <c r="B46" s="14">
        <v>2800</v>
      </c>
      <c r="C46" s="33"/>
    </row>
    <row r="47" spans="1:3" ht="16.5" thickTop="1" thickBot="1">
      <c r="A47" s="14" t="s">
        <v>35</v>
      </c>
      <c r="B47" s="14">
        <v>3000</v>
      </c>
      <c r="C47" s="32"/>
    </row>
    <row r="48" spans="1:3" ht="16.5" thickTop="1" thickBot="1">
      <c r="A48" s="11" t="s">
        <v>36</v>
      </c>
      <c r="B48" s="14">
        <v>3100</v>
      </c>
      <c r="C48" s="32">
        <f>C49+C55</f>
        <v>0</v>
      </c>
    </row>
    <row r="49" spans="1:3" ht="24" thickTop="1" thickBot="1">
      <c r="A49" s="13" t="s">
        <v>37</v>
      </c>
      <c r="B49" s="15">
        <v>3110</v>
      </c>
      <c r="C49" s="30"/>
    </row>
    <row r="50" spans="1:3" ht="16.5" thickTop="1" thickBot="1">
      <c r="A50" s="21" t="s">
        <v>38</v>
      </c>
      <c r="B50" s="15">
        <v>3120</v>
      </c>
      <c r="C50" s="34"/>
    </row>
    <row r="51" spans="1:3" ht="16.5" thickTop="1" thickBot="1">
      <c r="A51" s="17" t="s">
        <v>39</v>
      </c>
      <c r="B51" s="41">
        <v>3121</v>
      </c>
      <c r="C51" s="25"/>
    </row>
    <row r="52" spans="1:3" ht="16.5" thickTop="1" thickBot="1">
      <c r="A52" s="17" t="s">
        <v>40</v>
      </c>
      <c r="B52" s="41">
        <v>3122</v>
      </c>
      <c r="C52" s="25"/>
    </row>
    <row r="53" spans="1:3" ht="16.5" thickTop="1" thickBot="1">
      <c r="A53" s="12" t="s">
        <v>41</v>
      </c>
      <c r="B53" s="15">
        <v>3130</v>
      </c>
      <c r="C53" s="31"/>
    </row>
    <row r="54" spans="1:3" ht="16.5" thickTop="1" thickBot="1">
      <c r="A54" s="17" t="s">
        <v>42</v>
      </c>
      <c r="B54" s="41">
        <v>3131</v>
      </c>
      <c r="C54" s="25"/>
    </row>
    <row r="55" spans="1:3" ht="16.5" thickTop="1" thickBot="1">
      <c r="A55" s="17" t="s">
        <v>43</v>
      </c>
      <c r="B55" s="41">
        <v>3132</v>
      </c>
      <c r="C55" s="25"/>
    </row>
    <row r="56" spans="1:3" ht="16.5" thickTop="1" thickBot="1">
      <c r="A56" s="12" t="s">
        <v>44</v>
      </c>
      <c r="B56" s="15">
        <v>3140</v>
      </c>
      <c r="C56" s="31"/>
    </row>
    <row r="57" spans="1:3" ht="16.5" thickTop="1" thickBot="1">
      <c r="A57" s="23" t="s">
        <v>45</v>
      </c>
      <c r="B57" s="41">
        <v>3141</v>
      </c>
      <c r="C57" s="25"/>
    </row>
    <row r="58" spans="1:3" ht="16.5" thickTop="1" thickBot="1">
      <c r="A58" s="23" t="s">
        <v>46</v>
      </c>
      <c r="B58" s="41">
        <v>3142</v>
      </c>
      <c r="C58" s="25"/>
    </row>
    <row r="59" spans="1:3" ht="24.75" thickTop="1" thickBot="1">
      <c r="A59" s="23" t="s">
        <v>47</v>
      </c>
      <c r="B59" s="41">
        <v>3143</v>
      </c>
      <c r="C59" s="25"/>
    </row>
    <row r="60" spans="1:3" ht="16.5" thickTop="1" thickBot="1">
      <c r="A60" s="12" t="s">
        <v>48</v>
      </c>
      <c r="B60" s="15">
        <v>3150</v>
      </c>
      <c r="C60" s="30"/>
    </row>
    <row r="61" spans="1:3" ht="16.5" thickTop="1" thickBot="1">
      <c r="A61" s="12" t="s">
        <v>49</v>
      </c>
      <c r="B61" s="15">
        <v>3160</v>
      </c>
      <c r="C61" s="30"/>
    </row>
    <row r="62" spans="1:3" ht="16.5" thickTop="1" thickBot="1">
      <c r="A62" s="11" t="s">
        <v>50</v>
      </c>
      <c r="B62" s="14">
        <v>3200</v>
      </c>
      <c r="C62" s="32"/>
    </row>
    <row r="63" spans="1:3" ht="24" thickTop="1" thickBot="1">
      <c r="A63" s="13" t="s">
        <v>51</v>
      </c>
      <c r="B63" s="15">
        <v>3210</v>
      </c>
      <c r="C63" s="35"/>
    </row>
    <row r="64" spans="1:3" ht="24" thickTop="1" thickBot="1">
      <c r="A64" s="13" t="s">
        <v>52</v>
      </c>
      <c r="B64" s="15">
        <v>3220</v>
      </c>
      <c r="C64" s="35"/>
    </row>
    <row r="65" spans="1:4" ht="24" thickTop="1" thickBot="1">
      <c r="A65" s="12" t="s">
        <v>53</v>
      </c>
      <c r="B65" s="15">
        <v>3230</v>
      </c>
      <c r="C65" s="35"/>
    </row>
    <row r="66" spans="1:4" ht="16.5" thickTop="1" thickBot="1">
      <c r="A66" s="13" t="s">
        <v>54</v>
      </c>
      <c r="B66" s="15">
        <v>3240</v>
      </c>
      <c r="C66" s="30"/>
    </row>
    <row r="67" spans="1:4" ht="16.5" thickTop="1" thickBot="1">
      <c r="A67" s="14" t="s">
        <v>55</v>
      </c>
      <c r="B67" s="14">
        <v>4100</v>
      </c>
      <c r="C67" s="36"/>
    </row>
    <row r="68" spans="1:4" ht="16.5" thickTop="1" thickBot="1">
      <c r="A68" s="12" t="s">
        <v>56</v>
      </c>
      <c r="B68" s="15">
        <v>4110</v>
      </c>
      <c r="C68" s="31"/>
    </row>
    <row r="69" spans="1:4" ht="24" thickTop="1" thickBot="1">
      <c r="A69" s="17" t="s">
        <v>57</v>
      </c>
      <c r="B69" s="41">
        <v>4111</v>
      </c>
      <c r="C69" s="30"/>
    </row>
    <row r="70" spans="1:4" ht="24" thickTop="1" thickBot="1">
      <c r="A70" s="17" t="s">
        <v>58</v>
      </c>
      <c r="B70" s="41">
        <v>4112</v>
      </c>
      <c r="C70" s="30"/>
    </row>
    <row r="71" spans="1:4" ht="16.5" thickTop="1" thickBot="1">
      <c r="A71" s="24" t="s">
        <v>59</v>
      </c>
      <c r="B71" s="41">
        <v>4113</v>
      </c>
      <c r="C71" s="25"/>
    </row>
    <row r="72" spans="1:4" ht="16.5" thickTop="1" thickBot="1">
      <c r="A72" s="14" t="s">
        <v>60</v>
      </c>
      <c r="B72" s="14">
        <v>4200</v>
      </c>
      <c r="C72" s="32"/>
    </row>
    <row r="73" spans="1:4" ht="16.5" thickTop="1" thickBot="1">
      <c r="A73" s="12" t="s">
        <v>61</v>
      </c>
      <c r="B73" s="15">
        <v>4210</v>
      </c>
      <c r="C73" s="30"/>
    </row>
    <row r="74" spans="1:4" ht="16.5" thickTop="1" thickBot="1">
      <c r="A74" s="17" t="s">
        <v>62</v>
      </c>
      <c r="B74" s="41">
        <v>5000</v>
      </c>
      <c r="C74" s="25"/>
    </row>
    <row r="75" spans="1:4" ht="16.5" thickTop="1" thickBot="1">
      <c r="A75" s="17" t="s">
        <v>63</v>
      </c>
      <c r="B75" s="41">
        <v>9000</v>
      </c>
      <c r="C75" s="25"/>
    </row>
    <row r="76" spans="1:4" ht="16.5" thickTop="1" thickBot="1">
      <c r="A76" s="12"/>
      <c r="B76" s="46"/>
      <c r="C76" s="44"/>
      <c r="D76" s="45"/>
    </row>
    <row r="77" spans="1:4" ht="15.75" thickTop="1">
      <c r="A77" s="39"/>
      <c r="B77" s="40"/>
      <c r="C77" s="37"/>
    </row>
    <row r="78" spans="1:4">
      <c r="A78" s="8"/>
      <c r="B78" s="4"/>
      <c r="C78" s="7"/>
    </row>
    <row r="79" spans="1:4">
      <c r="A79" s="6" t="s">
        <v>64</v>
      </c>
      <c r="B79" s="5"/>
      <c r="C79" s="2"/>
    </row>
    <row r="80" spans="1:4">
      <c r="A80" s="5"/>
      <c r="B80" s="6"/>
      <c r="C80" s="3" t="s">
        <v>65</v>
      </c>
    </row>
    <row r="82" spans="1:3">
      <c r="A82" s="50"/>
      <c r="B82" s="50"/>
      <c r="C82" s="50"/>
    </row>
  </sheetData>
  <mergeCells count="9">
    <mergeCell ref="A7:A9"/>
    <mergeCell ref="B7:B9"/>
    <mergeCell ref="C7:C9"/>
    <mergeCell ref="A82:C82"/>
    <mergeCell ref="A1:C1"/>
    <mergeCell ref="A2:C2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B7" sqref="B7"/>
    </sheetView>
  </sheetViews>
  <sheetFormatPr defaultRowHeight="15"/>
  <cols>
    <col min="1" max="2" width="20" style="4" customWidth="1"/>
    <col min="3" max="3" width="15.28515625" customWidth="1"/>
  </cols>
  <sheetData>
    <row r="1" spans="1:3" s="4" customFormat="1">
      <c r="A1" s="57" t="s">
        <v>86</v>
      </c>
      <c r="B1" s="57"/>
      <c r="C1" s="57"/>
    </row>
    <row r="2" spans="1:3">
      <c r="A2" s="58" t="s">
        <v>83</v>
      </c>
      <c r="B2" s="58">
        <v>2111</v>
      </c>
      <c r="C2" s="59">
        <f>Раковець!C14+Монастирчани!C14+Кричка!C14+Кривець!C14+Богрівка!C14+Яблунька!C14+Пороги!C14+Маркова!C14+Манява!C14+Гута!C14+Бабче!C14+Солотвин!C14</f>
        <v>8883462.7589999996</v>
      </c>
    </row>
    <row r="3" spans="1:3">
      <c r="A3" s="57"/>
      <c r="B3" s="58">
        <v>2120</v>
      </c>
      <c r="C3" s="59">
        <f>Раковець!C17+Монастирчани!C17+Кричка!C17+Кривець!C17+Богрівка!C17+Яблунька!C17+Пороги!C17+Маркова!C17+Манява!C17+Гута!C17+Бабче!C17+Солотвин!C17</f>
        <v>1919053.1400000001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topLeftCell="A43" workbookViewId="0">
      <selection activeCell="C30" sqref="C30"/>
    </sheetView>
  </sheetViews>
  <sheetFormatPr defaultRowHeight="15"/>
  <cols>
    <col min="1" max="1" width="39.85546875" style="4" customWidth="1"/>
    <col min="2" max="2" width="13.140625" style="4" customWidth="1"/>
    <col min="3" max="3" width="34.28515625" style="4" customWidth="1"/>
    <col min="4" max="16384" width="9.140625" style="4"/>
  </cols>
  <sheetData>
    <row r="1" spans="1:3">
      <c r="A1" s="50"/>
      <c r="B1" s="50"/>
      <c r="C1" s="50"/>
    </row>
    <row r="2" spans="1:3">
      <c r="A2" s="51" t="s">
        <v>81</v>
      </c>
      <c r="B2" s="51"/>
      <c r="C2" s="51"/>
    </row>
    <row r="3" spans="1:3">
      <c r="A3" s="1"/>
      <c r="B3" s="1" t="s">
        <v>66</v>
      </c>
      <c r="C3" s="1"/>
    </row>
    <row r="4" spans="1:3">
      <c r="A4" s="51" t="s">
        <v>84</v>
      </c>
      <c r="B4" s="51"/>
      <c r="C4" s="51"/>
    </row>
    <row r="5" spans="1:3">
      <c r="A5" s="51"/>
      <c r="B5" s="51"/>
      <c r="C5" s="51"/>
    </row>
    <row r="6" spans="1:3" ht="15.75" thickBot="1">
      <c r="A6" s="51"/>
      <c r="B6" s="51"/>
      <c r="C6" s="51"/>
    </row>
    <row r="7" spans="1:3" ht="16.5" thickTop="1" thickBot="1">
      <c r="A7" s="52" t="s">
        <v>0</v>
      </c>
      <c r="B7" s="53" t="s">
        <v>67</v>
      </c>
      <c r="C7" s="54" t="s">
        <v>69</v>
      </c>
    </row>
    <row r="8" spans="1:3" ht="16.5" thickTop="1" thickBot="1">
      <c r="A8" s="52"/>
      <c r="B8" s="53"/>
      <c r="C8" s="55"/>
    </row>
    <row r="9" spans="1:3" ht="16.5" thickTop="1" thickBot="1">
      <c r="A9" s="52"/>
      <c r="B9" s="53"/>
      <c r="C9" s="56"/>
    </row>
    <row r="10" spans="1:3" ht="16.5" thickTop="1" thickBot="1">
      <c r="A10" s="48"/>
      <c r="B10" s="10">
        <v>2</v>
      </c>
      <c r="C10" s="10">
        <v>3</v>
      </c>
    </row>
    <row r="11" spans="1:3" ht="16.5" thickTop="1" thickBot="1">
      <c r="A11" s="47" t="s">
        <v>70</v>
      </c>
      <c r="B11" s="42"/>
      <c r="C11" s="43">
        <f>C12+C48</f>
        <v>649287.21000000008</v>
      </c>
    </row>
    <row r="12" spans="1:3" ht="22.5" thickTop="1" thickBot="1">
      <c r="A12" s="38" t="s">
        <v>68</v>
      </c>
      <c r="B12" s="38">
        <v>2000</v>
      </c>
      <c r="C12" s="16">
        <f>C13+C18+C42</f>
        <v>649287.21000000008</v>
      </c>
    </row>
    <row r="13" spans="1:3" ht="16.5" thickTop="1" thickBot="1">
      <c r="A13" s="11" t="s">
        <v>1</v>
      </c>
      <c r="B13" s="14">
        <v>2100</v>
      </c>
      <c r="C13" s="9">
        <f>C15+C17</f>
        <v>551715.16</v>
      </c>
    </row>
    <row r="14" spans="1:3" ht="16.5" thickTop="1" thickBot="1">
      <c r="A14" s="12" t="s">
        <v>2</v>
      </c>
      <c r="B14" s="15">
        <v>2110</v>
      </c>
      <c r="C14" s="26">
        <f>C15+C16</f>
        <v>453789.64</v>
      </c>
    </row>
    <row r="15" spans="1:3" ht="16.5" thickTop="1" thickBot="1">
      <c r="A15" s="17" t="s">
        <v>3</v>
      </c>
      <c r="B15" s="49">
        <v>2111</v>
      </c>
      <c r="C15" s="28">
        <f>104945.45+9548.46+227808.64+111487.09</f>
        <v>453789.64</v>
      </c>
    </row>
    <row r="16" spans="1:3" ht="16.5" thickTop="1" thickBot="1">
      <c r="A16" s="17" t="s">
        <v>4</v>
      </c>
      <c r="B16" s="49">
        <v>2112</v>
      </c>
      <c r="C16" s="28"/>
    </row>
    <row r="17" spans="1:3" ht="16.5" thickTop="1" thickBot="1">
      <c r="A17" s="13" t="s">
        <v>5</v>
      </c>
      <c r="B17" s="15">
        <v>2120</v>
      </c>
      <c r="C17" s="27">
        <f>21804.19+50117.9+23902.77+2100.66</f>
        <v>97925.52</v>
      </c>
    </row>
    <row r="18" spans="1:3" ht="16.5" thickTop="1" thickBot="1">
      <c r="A18" s="18" t="s">
        <v>6</v>
      </c>
      <c r="B18" s="14">
        <v>2200</v>
      </c>
      <c r="C18" s="29">
        <f>C19+C20+C21+C22+C23+C24+C25</f>
        <v>97572.05</v>
      </c>
    </row>
    <row r="19" spans="1:3" ht="16.5" thickTop="1" thickBot="1">
      <c r="A19" s="12" t="s">
        <v>7</v>
      </c>
      <c r="B19" s="15">
        <v>2210</v>
      </c>
      <c r="C19" s="27"/>
    </row>
    <row r="20" spans="1:3" ht="16.5" thickTop="1" thickBot="1">
      <c r="A20" s="12" t="s">
        <v>8</v>
      </c>
      <c r="B20" s="15">
        <v>2220</v>
      </c>
      <c r="C20" s="27"/>
    </row>
    <row r="21" spans="1:3" ht="16.5" thickTop="1" thickBot="1">
      <c r="A21" s="12" t="s">
        <v>9</v>
      </c>
      <c r="B21" s="15">
        <v>2230</v>
      </c>
      <c r="C21" s="27"/>
    </row>
    <row r="22" spans="1:3" ht="16.5" thickTop="1" thickBot="1">
      <c r="A22" s="12" t="s">
        <v>10</v>
      </c>
      <c r="B22" s="15">
        <v>2240</v>
      </c>
      <c r="C22" s="27">
        <v>1080</v>
      </c>
    </row>
    <row r="23" spans="1:3" ht="16.5" thickTop="1" thickBot="1">
      <c r="A23" s="12" t="s">
        <v>11</v>
      </c>
      <c r="B23" s="15">
        <v>2250</v>
      </c>
      <c r="C23" s="27"/>
    </row>
    <row r="24" spans="1:3" ht="16.5" thickTop="1" thickBot="1">
      <c r="A24" s="13" t="s">
        <v>12</v>
      </c>
      <c r="B24" s="15">
        <v>2260</v>
      </c>
      <c r="C24" s="27"/>
    </row>
    <row r="25" spans="1:3" ht="16.5" thickTop="1" thickBot="1">
      <c r="A25" s="13" t="s">
        <v>13</v>
      </c>
      <c r="B25" s="15">
        <v>2270</v>
      </c>
      <c r="C25" s="26">
        <f>C26+C27+C28+C29+C30+C31</f>
        <v>96492.05</v>
      </c>
    </row>
    <row r="26" spans="1:3" ht="16.5" thickTop="1" thickBot="1">
      <c r="A26" s="17" t="s">
        <v>14</v>
      </c>
      <c r="B26" s="49">
        <v>2271</v>
      </c>
      <c r="C26" s="28"/>
    </row>
    <row r="27" spans="1:3" ht="16.5" thickTop="1" thickBot="1">
      <c r="A27" s="17" t="s">
        <v>15</v>
      </c>
      <c r="B27" s="49">
        <v>2272</v>
      </c>
      <c r="C27" s="28"/>
    </row>
    <row r="28" spans="1:3" ht="16.5" thickTop="1" thickBot="1">
      <c r="A28" s="17" t="s">
        <v>16</v>
      </c>
      <c r="B28" s="49">
        <v>2273</v>
      </c>
      <c r="C28" s="28"/>
    </row>
    <row r="29" spans="1:3" ht="16.5" thickTop="1" thickBot="1">
      <c r="A29" s="17" t="s">
        <v>17</v>
      </c>
      <c r="B29" s="49">
        <v>2274</v>
      </c>
      <c r="C29" s="28">
        <v>96107.839999999997</v>
      </c>
    </row>
    <row r="30" spans="1:3" ht="16.5" thickTop="1" thickBot="1">
      <c r="A30" s="17" t="s">
        <v>18</v>
      </c>
      <c r="B30" s="49">
        <v>2275</v>
      </c>
      <c r="C30" s="28">
        <v>384.21</v>
      </c>
    </row>
    <row r="31" spans="1:3" ht="16.5" thickTop="1" thickBot="1">
      <c r="A31" s="17" t="s">
        <v>19</v>
      </c>
      <c r="B31" s="49">
        <v>2276</v>
      </c>
      <c r="C31" s="28"/>
    </row>
    <row r="32" spans="1:3" ht="24" thickTop="1" thickBot="1">
      <c r="A32" s="13" t="s">
        <v>20</v>
      </c>
      <c r="B32" s="15">
        <v>2280</v>
      </c>
      <c r="C32" s="26"/>
    </row>
    <row r="33" spans="1:3" ht="22.5" thickTop="1" thickBot="1">
      <c r="A33" s="19" t="s">
        <v>21</v>
      </c>
      <c r="B33" s="49">
        <v>2281</v>
      </c>
      <c r="C33" s="28"/>
    </row>
    <row r="34" spans="1:3" ht="22.5" thickTop="1" thickBot="1">
      <c r="A34" s="20" t="s">
        <v>22</v>
      </c>
      <c r="B34" s="49">
        <v>2282</v>
      </c>
      <c r="C34" s="28"/>
    </row>
    <row r="35" spans="1:3" ht="16.5" thickTop="1" thickBot="1">
      <c r="A35" s="11" t="s">
        <v>23</v>
      </c>
      <c r="B35" s="14">
        <v>2400</v>
      </c>
      <c r="C35" s="29"/>
    </row>
    <row r="36" spans="1:3" ht="16.5" thickTop="1" thickBot="1">
      <c r="A36" s="21" t="s">
        <v>24</v>
      </c>
      <c r="B36" s="15">
        <v>2410</v>
      </c>
      <c r="C36" s="27"/>
    </row>
    <row r="37" spans="1:3" ht="16.5" thickTop="1" thickBot="1">
      <c r="A37" s="21" t="s">
        <v>25</v>
      </c>
      <c r="B37" s="15">
        <v>2420</v>
      </c>
      <c r="C37" s="27"/>
    </row>
    <row r="38" spans="1:3" ht="16.5" thickTop="1" thickBot="1">
      <c r="A38" s="22" t="s">
        <v>26</v>
      </c>
      <c r="B38" s="14">
        <v>2600</v>
      </c>
      <c r="C38" s="29"/>
    </row>
    <row r="39" spans="1:3" ht="24" thickTop="1" thickBot="1">
      <c r="A39" s="13" t="s">
        <v>27</v>
      </c>
      <c r="B39" s="15">
        <v>2610</v>
      </c>
      <c r="C39" s="30"/>
    </row>
    <row r="40" spans="1:3" ht="24" thickTop="1" thickBot="1">
      <c r="A40" s="13" t="s">
        <v>28</v>
      </c>
      <c r="B40" s="15">
        <v>2620</v>
      </c>
      <c r="C40" s="30"/>
    </row>
    <row r="41" spans="1:3" ht="24" thickTop="1" thickBot="1">
      <c r="A41" s="21" t="s">
        <v>29</v>
      </c>
      <c r="B41" s="15">
        <v>2630</v>
      </c>
      <c r="C41" s="30"/>
    </row>
    <row r="42" spans="1:3" ht="16.5" thickTop="1" thickBot="1">
      <c r="A42" s="18" t="s">
        <v>30</v>
      </c>
      <c r="B42" s="14">
        <v>2700</v>
      </c>
      <c r="C42" s="32">
        <f>C44+C43</f>
        <v>0</v>
      </c>
    </row>
    <row r="43" spans="1:3" ht="16.5" thickTop="1" thickBot="1">
      <c r="A43" s="13" t="s">
        <v>31</v>
      </c>
      <c r="B43" s="15">
        <v>2710</v>
      </c>
      <c r="C43" s="30"/>
    </row>
    <row r="44" spans="1:3" ht="16.5" thickTop="1" thickBot="1">
      <c r="A44" s="13" t="s">
        <v>32</v>
      </c>
      <c r="B44" s="15">
        <v>2720</v>
      </c>
      <c r="C44" s="30"/>
    </row>
    <row r="45" spans="1:3" ht="16.5" thickTop="1" thickBot="1">
      <c r="A45" s="13" t="s">
        <v>33</v>
      </c>
      <c r="B45" s="15">
        <v>2730</v>
      </c>
      <c r="C45" s="30"/>
    </row>
    <row r="46" spans="1:3" ht="16.5" thickTop="1" thickBot="1">
      <c r="A46" s="18" t="s">
        <v>34</v>
      </c>
      <c r="B46" s="14">
        <v>2800</v>
      </c>
      <c r="C46" s="33"/>
    </row>
    <row r="47" spans="1:3" ht="16.5" thickTop="1" thickBot="1">
      <c r="A47" s="14" t="s">
        <v>35</v>
      </c>
      <c r="B47" s="14">
        <v>3000</v>
      </c>
      <c r="C47" s="32"/>
    </row>
    <row r="48" spans="1:3" ht="16.5" thickTop="1" thickBot="1">
      <c r="A48" s="11" t="s">
        <v>36</v>
      </c>
      <c r="B48" s="14">
        <v>3100</v>
      </c>
      <c r="C48" s="32">
        <f>C49+C55</f>
        <v>0</v>
      </c>
    </row>
    <row r="49" spans="1:3" ht="24" thickTop="1" thickBot="1">
      <c r="A49" s="13" t="s">
        <v>37</v>
      </c>
      <c r="B49" s="15">
        <v>3110</v>
      </c>
      <c r="C49" s="30"/>
    </row>
    <row r="50" spans="1:3" ht="16.5" thickTop="1" thickBot="1">
      <c r="A50" s="21" t="s">
        <v>38</v>
      </c>
      <c r="B50" s="15">
        <v>3120</v>
      </c>
      <c r="C50" s="34"/>
    </row>
    <row r="51" spans="1:3" ht="16.5" thickTop="1" thickBot="1">
      <c r="A51" s="17" t="s">
        <v>39</v>
      </c>
      <c r="B51" s="49">
        <v>3121</v>
      </c>
      <c r="C51" s="25"/>
    </row>
    <row r="52" spans="1:3" ht="16.5" thickTop="1" thickBot="1">
      <c r="A52" s="17" t="s">
        <v>40</v>
      </c>
      <c r="B52" s="49">
        <v>3122</v>
      </c>
      <c r="C52" s="25"/>
    </row>
    <row r="53" spans="1:3" ht="16.5" thickTop="1" thickBot="1">
      <c r="A53" s="12" t="s">
        <v>41</v>
      </c>
      <c r="B53" s="15">
        <v>3130</v>
      </c>
      <c r="C53" s="31"/>
    </row>
    <row r="54" spans="1:3" ht="16.5" thickTop="1" thickBot="1">
      <c r="A54" s="17" t="s">
        <v>42</v>
      </c>
      <c r="B54" s="49">
        <v>3131</v>
      </c>
      <c r="C54" s="25"/>
    </row>
    <row r="55" spans="1:3" ht="16.5" thickTop="1" thickBot="1">
      <c r="A55" s="17" t="s">
        <v>43</v>
      </c>
      <c r="B55" s="49">
        <v>3132</v>
      </c>
      <c r="C55" s="25"/>
    </row>
    <row r="56" spans="1:3" ht="16.5" thickTop="1" thickBot="1">
      <c r="A56" s="12" t="s">
        <v>44</v>
      </c>
      <c r="B56" s="15">
        <v>3140</v>
      </c>
      <c r="C56" s="31"/>
    </row>
    <row r="57" spans="1:3" ht="16.5" thickTop="1" thickBot="1">
      <c r="A57" s="23" t="s">
        <v>45</v>
      </c>
      <c r="B57" s="49">
        <v>3141</v>
      </c>
      <c r="C57" s="25"/>
    </row>
    <row r="58" spans="1:3" ht="16.5" thickTop="1" thickBot="1">
      <c r="A58" s="23" t="s">
        <v>46</v>
      </c>
      <c r="B58" s="49">
        <v>3142</v>
      </c>
      <c r="C58" s="25"/>
    </row>
    <row r="59" spans="1:3" ht="24.75" thickTop="1" thickBot="1">
      <c r="A59" s="23" t="s">
        <v>47</v>
      </c>
      <c r="B59" s="49">
        <v>3143</v>
      </c>
      <c r="C59" s="25"/>
    </row>
    <row r="60" spans="1:3" ht="16.5" thickTop="1" thickBot="1">
      <c r="A60" s="12" t="s">
        <v>48</v>
      </c>
      <c r="B60" s="15">
        <v>3150</v>
      </c>
      <c r="C60" s="30"/>
    </row>
    <row r="61" spans="1:3" ht="16.5" thickTop="1" thickBot="1">
      <c r="A61" s="12" t="s">
        <v>49</v>
      </c>
      <c r="B61" s="15">
        <v>3160</v>
      </c>
      <c r="C61" s="30"/>
    </row>
    <row r="62" spans="1:3" ht="16.5" thickTop="1" thickBot="1">
      <c r="A62" s="11" t="s">
        <v>50</v>
      </c>
      <c r="B62" s="14">
        <v>3200</v>
      </c>
      <c r="C62" s="32"/>
    </row>
    <row r="63" spans="1:3" ht="24" thickTop="1" thickBot="1">
      <c r="A63" s="13" t="s">
        <v>51</v>
      </c>
      <c r="B63" s="15">
        <v>3210</v>
      </c>
      <c r="C63" s="35"/>
    </row>
    <row r="64" spans="1:3" ht="24" thickTop="1" thickBot="1">
      <c r="A64" s="13" t="s">
        <v>52</v>
      </c>
      <c r="B64" s="15">
        <v>3220</v>
      </c>
      <c r="C64" s="35"/>
    </row>
    <row r="65" spans="1:4" ht="24" thickTop="1" thickBot="1">
      <c r="A65" s="12" t="s">
        <v>53</v>
      </c>
      <c r="B65" s="15">
        <v>3230</v>
      </c>
      <c r="C65" s="35"/>
    </row>
    <row r="66" spans="1:4" ht="16.5" thickTop="1" thickBot="1">
      <c r="A66" s="13" t="s">
        <v>54</v>
      </c>
      <c r="B66" s="15">
        <v>3240</v>
      </c>
      <c r="C66" s="30"/>
    </row>
    <row r="67" spans="1:4" ht="16.5" thickTop="1" thickBot="1">
      <c r="A67" s="14" t="s">
        <v>55</v>
      </c>
      <c r="B67" s="14">
        <v>4100</v>
      </c>
      <c r="C67" s="36"/>
    </row>
    <row r="68" spans="1:4" ht="16.5" thickTop="1" thickBot="1">
      <c r="A68" s="12" t="s">
        <v>56</v>
      </c>
      <c r="B68" s="15">
        <v>4110</v>
      </c>
      <c r="C68" s="31"/>
    </row>
    <row r="69" spans="1:4" ht="24" thickTop="1" thickBot="1">
      <c r="A69" s="17" t="s">
        <v>57</v>
      </c>
      <c r="B69" s="49">
        <v>4111</v>
      </c>
      <c r="C69" s="30"/>
    </row>
    <row r="70" spans="1:4" ht="24" thickTop="1" thickBot="1">
      <c r="A70" s="17" t="s">
        <v>58</v>
      </c>
      <c r="B70" s="49">
        <v>4112</v>
      </c>
      <c r="C70" s="30"/>
    </row>
    <row r="71" spans="1:4" ht="16.5" thickTop="1" thickBot="1">
      <c r="A71" s="24" t="s">
        <v>59</v>
      </c>
      <c r="B71" s="49">
        <v>4113</v>
      </c>
      <c r="C71" s="25"/>
    </row>
    <row r="72" spans="1:4" ht="16.5" thickTop="1" thickBot="1">
      <c r="A72" s="14" t="s">
        <v>60</v>
      </c>
      <c r="B72" s="14">
        <v>4200</v>
      </c>
      <c r="C72" s="32"/>
    </row>
    <row r="73" spans="1:4" ht="16.5" thickTop="1" thickBot="1">
      <c r="A73" s="12" t="s">
        <v>61</v>
      </c>
      <c r="B73" s="15">
        <v>4210</v>
      </c>
      <c r="C73" s="30"/>
    </row>
    <row r="74" spans="1:4" ht="16.5" thickTop="1" thickBot="1">
      <c r="A74" s="17" t="s">
        <v>62</v>
      </c>
      <c r="B74" s="49">
        <v>5000</v>
      </c>
      <c r="C74" s="25"/>
    </row>
    <row r="75" spans="1:4" ht="16.5" thickTop="1" thickBot="1">
      <c r="A75" s="17" t="s">
        <v>63</v>
      </c>
      <c r="B75" s="49">
        <v>9000</v>
      </c>
      <c r="C75" s="25"/>
    </row>
    <row r="76" spans="1:4" ht="16.5" thickTop="1" thickBot="1">
      <c r="A76" s="12"/>
      <c r="B76" s="46"/>
      <c r="C76" s="44"/>
      <c r="D76" s="45"/>
    </row>
    <row r="77" spans="1:4" ht="15.75" thickTop="1">
      <c r="A77" s="39"/>
      <c r="B77" s="40"/>
      <c r="C77" s="37"/>
    </row>
    <row r="78" spans="1:4">
      <c r="A78" s="8"/>
      <c r="C78" s="7"/>
    </row>
    <row r="79" spans="1:4">
      <c r="A79" s="6" t="s">
        <v>64</v>
      </c>
      <c r="B79" s="5"/>
      <c r="C79" s="2"/>
    </row>
    <row r="80" spans="1:4">
      <c r="A80" s="5"/>
      <c r="B80" s="6"/>
      <c r="C80" s="3" t="s">
        <v>65</v>
      </c>
    </row>
    <row r="82" spans="1:3">
      <c r="A82" s="50"/>
      <c r="B82" s="50"/>
      <c r="C82" s="50"/>
    </row>
  </sheetData>
  <mergeCells count="9">
    <mergeCell ref="A82:C82"/>
    <mergeCell ref="A1:C1"/>
    <mergeCell ref="A2:C2"/>
    <mergeCell ref="A4:C4"/>
    <mergeCell ref="A5:C5"/>
    <mergeCell ref="A6:C6"/>
    <mergeCell ref="A7:A9"/>
    <mergeCell ref="B7:B9"/>
    <mergeCell ref="C7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topLeftCell="A16" workbookViewId="0">
      <selection activeCell="C29" sqref="C29"/>
    </sheetView>
  </sheetViews>
  <sheetFormatPr defaultRowHeight="15"/>
  <cols>
    <col min="1" max="1" width="39.85546875" style="4" customWidth="1"/>
    <col min="2" max="2" width="13.140625" style="4" customWidth="1"/>
    <col min="3" max="3" width="34.28515625" style="4" customWidth="1"/>
    <col min="4" max="16384" width="9.140625" style="4"/>
  </cols>
  <sheetData>
    <row r="1" spans="1:3">
      <c r="A1" s="50"/>
      <c r="B1" s="50"/>
      <c r="C1" s="50"/>
    </row>
    <row r="2" spans="1:3">
      <c r="A2" s="51" t="s">
        <v>80</v>
      </c>
      <c r="B2" s="51"/>
      <c r="C2" s="51"/>
    </row>
    <row r="3" spans="1:3">
      <c r="A3" s="1"/>
      <c r="B3" s="1" t="s">
        <v>66</v>
      </c>
      <c r="C3" s="1"/>
    </row>
    <row r="4" spans="1:3">
      <c r="A4" s="51" t="s">
        <v>85</v>
      </c>
      <c r="B4" s="51"/>
      <c r="C4" s="51"/>
    </row>
    <row r="5" spans="1:3">
      <c r="A5" s="51"/>
      <c r="B5" s="51"/>
      <c r="C5" s="51"/>
    </row>
    <row r="6" spans="1:3" ht="15.75" thickBot="1">
      <c r="A6" s="51"/>
      <c r="B6" s="51"/>
      <c r="C6" s="51"/>
    </row>
    <row r="7" spans="1:3" ht="16.5" thickTop="1" thickBot="1">
      <c r="A7" s="52" t="s">
        <v>0</v>
      </c>
      <c r="B7" s="53" t="s">
        <v>67</v>
      </c>
      <c r="C7" s="54" t="s">
        <v>69</v>
      </c>
    </row>
    <row r="8" spans="1:3" ht="16.5" thickTop="1" thickBot="1">
      <c r="A8" s="52"/>
      <c r="B8" s="53"/>
      <c r="C8" s="55"/>
    </row>
    <row r="9" spans="1:3" ht="16.5" thickTop="1" thickBot="1">
      <c r="A9" s="52"/>
      <c r="B9" s="53"/>
      <c r="C9" s="56"/>
    </row>
    <row r="10" spans="1:3" ht="16.5" thickTop="1" thickBot="1">
      <c r="A10" s="48"/>
      <c r="B10" s="10">
        <v>2</v>
      </c>
      <c r="C10" s="10">
        <v>3</v>
      </c>
    </row>
    <row r="11" spans="1:3" ht="16.5" thickTop="1" thickBot="1">
      <c r="A11" s="47" t="s">
        <v>70</v>
      </c>
      <c r="B11" s="42"/>
      <c r="C11" s="43">
        <f>C12+C48</f>
        <v>631215.51</v>
      </c>
    </row>
    <row r="12" spans="1:3" ht="22.5" thickTop="1" thickBot="1">
      <c r="A12" s="38" t="s">
        <v>68</v>
      </c>
      <c r="B12" s="38">
        <v>2000</v>
      </c>
      <c r="C12" s="16">
        <f>C13+C18+C42</f>
        <v>631215.51</v>
      </c>
    </row>
    <row r="13" spans="1:3" ht="16.5" thickTop="1" thickBot="1">
      <c r="A13" s="11" t="s">
        <v>1</v>
      </c>
      <c r="B13" s="14">
        <v>2100</v>
      </c>
      <c r="C13" s="9">
        <f>C15+C17</f>
        <v>531023.46</v>
      </c>
    </row>
    <row r="14" spans="1:3" ht="16.5" thickTop="1" thickBot="1">
      <c r="A14" s="12" t="s">
        <v>2</v>
      </c>
      <c r="B14" s="15">
        <v>2110</v>
      </c>
      <c r="C14" s="26">
        <f>C15+C16</f>
        <v>437229.93</v>
      </c>
    </row>
    <row r="15" spans="1:3" ht="16.5" thickTop="1" thickBot="1">
      <c r="A15" s="17" t="s">
        <v>3</v>
      </c>
      <c r="B15" s="49">
        <v>2111</v>
      </c>
      <c r="C15" s="28">
        <f>329844.12+107385.81</f>
        <v>437229.93</v>
      </c>
    </row>
    <row r="16" spans="1:3" ht="16.5" thickTop="1" thickBot="1">
      <c r="A16" s="17" t="s">
        <v>4</v>
      </c>
      <c r="B16" s="49">
        <v>2112</v>
      </c>
      <c r="C16" s="28"/>
    </row>
    <row r="17" spans="1:3" ht="16.5" thickTop="1" thickBot="1">
      <c r="A17" s="13" t="s">
        <v>5</v>
      </c>
      <c r="B17" s="15">
        <v>2120</v>
      </c>
      <c r="C17" s="27">
        <f>21227.82+72565.71</f>
        <v>93793.53</v>
      </c>
    </row>
    <row r="18" spans="1:3" ht="16.5" thickTop="1" thickBot="1">
      <c r="A18" s="18" t="s">
        <v>6</v>
      </c>
      <c r="B18" s="14">
        <v>2200</v>
      </c>
      <c r="C18" s="29">
        <f>C19+C20+C21+C22+C23+C24+C25</f>
        <v>100192.05</v>
      </c>
    </row>
    <row r="19" spans="1:3" ht="16.5" thickTop="1" thickBot="1">
      <c r="A19" s="12" t="s">
        <v>7</v>
      </c>
      <c r="B19" s="15">
        <v>2210</v>
      </c>
      <c r="C19" s="27"/>
    </row>
    <row r="20" spans="1:3" ht="16.5" thickTop="1" thickBot="1">
      <c r="A20" s="12" t="s">
        <v>8</v>
      </c>
      <c r="B20" s="15">
        <v>2220</v>
      </c>
      <c r="C20" s="27"/>
    </row>
    <row r="21" spans="1:3" ht="16.5" thickTop="1" thickBot="1">
      <c r="A21" s="12" t="s">
        <v>9</v>
      </c>
      <c r="B21" s="15">
        <v>2230</v>
      </c>
      <c r="C21" s="27"/>
    </row>
    <row r="22" spans="1:3" ht="16.5" thickTop="1" thickBot="1">
      <c r="A22" s="12" t="s">
        <v>10</v>
      </c>
      <c r="B22" s="15">
        <v>2240</v>
      </c>
      <c r="C22" s="27">
        <v>1500</v>
      </c>
    </row>
    <row r="23" spans="1:3" ht="16.5" thickTop="1" thickBot="1">
      <c r="A23" s="12" t="s">
        <v>11</v>
      </c>
      <c r="B23" s="15">
        <v>2250</v>
      </c>
      <c r="C23" s="27"/>
    </row>
    <row r="24" spans="1:3" ht="16.5" thickTop="1" thickBot="1">
      <c r="A24" s="13" t="s">
        <v>12</v>
      </c>
      <c r="B24" s="15">
        <v>2260</v>
      </c>
      <c r="C24" s="27"/>
    </row>
    <row r="25" spans="1:3" ht="16.5" thickTop="1" thickBot="1">
      <c r="A25" s="13" t="s">
        <v>13</v>
      </c>
      <c r="B25" s="15">
        <v>2270</v>
      </c>
      <c r="C25" s="26">
        <f>C26+C27+C28+C29+C30+C31</f>
        <v>98692.05</v>
      </c>
    </row>
    <row r="26" spans="1:3" ht="16.5" thickTop="1" thickBot="1">
      <c r="A26" s="17" t="s">
        <v>14</v>
      </c>
      <c r="B26" s="49">
        <v>2271</v>
      </c>
      <c r="C26" s="28"/>
    </row>
    <row r="27" spans="1:3" ht="16.5" thickTop="1" thickBot="1">
      <c r="A27" s="17" t="s">
        <v>15</v>
      </c>
      <c r="B27" s="49">
        <v>2272</v>
      </c>
      <c r="C27" s="28"/>
    </row>
    <row r="28" spans="1:3" ht="16.5" thickTop="1" thickBot="1">
      <c r="A28" s="17" t="s">
        <v>16</v>
      </c>
      <c r="B28" s="49">
        <v>2273</v>
      </c>
      <c r="C28" s="28"/>
    </row>
    <row r="29" spans="1:3" ht="16.5" thickTop="1" thickBot="1">
      <c r="A29" s="17" t="s">
        <v>17</v>
      </c>
      <c r="B29" s="49">
        <v>2274</v>
      </c>
      <c r="C29" s="28">
        <v>98307.839999999997</v>
      </c>
    </row>
    <row r="30" spans="1:3" ht="16.5" thickTop="1" thickBot="1">
      <c r="A30" s="17" t="s">
        <v>18</v>
      </c>
      <c r="B30" s="49">
        <v>2275</v>
      </c>
      <c r="C30" s="28">
        <v>384.21</v>
      </c>
    </row>
    <row r="31" spans="1:3" ht="16.5" thickTop="1" thickBot="1">
      <c r="A31" s="17" t="s">
        <v>19</v>
      </c>
      <c r="B31" s="49">
        <v>2276</v>
      </c>
      <c r="C31" s="28"/>
    </row>
    <row r="32" spans="1:3" ht="24" thickTop="1" thickBot="1">
      <c r="A32" s="13" t="s">
        <v>20</v>
      </c>
      <c r="B32" s="15">
        <v>2280</v>
      </c>
      <c r="C32" s="26"/>
    </row>
    <row r="33" spans="1:3" ht="22.5" thickTop="1" thickBot="1">
      <c r="A33" s="19" t="s">
        <v>21</v>
      </c>
      <c r="B33" s="49">
        <v>2281</v>
      </c>
      <c r="C33" s="28"/>
    </row>
    <row r="34" spans="1:3" ht="22.5" thickTop="1" thickBot="1">
      <c r="A34" s="20" t="s">
        <v>22</v>
      </c>
      <c r="B34" s="49">
        <v>2282</v>
      </c>
      <c r="C34" s="28"/>
    </row>
    <row r="35" spans="1:3" ht="16.5" thickTop="1" thickBot="1">
      <c r="A35" s="11" t="s">
        <v>23</v>
      </c>
      <c r="B35" s="14">
        <v>2400</v>
      </c>
      <c r="C35" s="29"/>
    </row>
    <row r="36" spans="1:3" ht="16.5" thickTop="1" thickBot="1">
      <c r="A36" s="21" t="s">
        <v>24</v>
      </c>
      <c r="B36" s="15">
        <v>2410</v>
      </c>
      <c r="C36" s="27"/>
    </row>
    <row r="37" spans="1:3" ht="16.5" thickTop="1" thickBot="1">
      <c r="A37" s="21" t="s">
        <v>25</v>
      </c>
      <c r="B37" s="15">
        <v>2420</v>
      </c>
      <c r="C37" s="27"/>
    </row>
    <row r="38" spans="1:3" ht="16.5" thickTop="1" thickBot="1">
      <c r="A38" s="22" t="s">
        <v>26</v>
      </c>
      <c r="B38" s="14">
        <v>2600</v>
      </c>
      <c r="C38" s="29"/>
    </row>
    <row r="39" spans="1:3" ht="24" thickTop="1" thickBot="1">
      <c r="A39" s="13" t="s">
        <v>27</v>
      </c>
      <c r="B39" s="15">
        <v>2610</v>
      </c>
      <c r="C39" s="30"/>
    </row>
    <row r="40" spans="1:3" ht="24" thickTop="1" thickBot="1">
      <c r="A40" s="13" t="s">
        <v>28</v>
      </c>
      <c r="B40" s="15">
        <v>2620</v>
      </c>
      <c r="C40" s="30"/>
    </row>
    <row r="41" spans="1:3" ht="24" thickTop="1" thickBot="1">
      <c r="A41" s="21" t="s">
        <v>29</v>
      </c>
      <c r="B41" s="15">
        <v>2630</v>
      </c>
      <c r="C41" s="30"/>
    </row>
    <row r="42" spans="1:3" ht="16.5" thickTop="1" thickBot="1">
      <c r="A42" s="18" t="s">
        <v>30</v>
      </c>
      <c r="B42" s="14">
        <v>2700</v>
      </c>
      <c r="C42" s="32">
        <f>C44+C43</f>
        <v>0</v>
      </c>
    </row>
    <row r="43" spans="1:3" ht="16.5" thickTop="1" thickBot="1">
      <c r="A43" s="13" t="s">
        <v>31</v>
      </c>
      <c r="B43" s="15">
        <v>2710</v>
      </c>
      <c r="C43" s="30"/>
    </row>
    <row r="44" spans="1:3" ht="16.5" thickTop="1" thickBot="1">
      <c r="A44" s="13" t="s">
        <v>32</v>
      </c>
      <c r="B44" s="15">
        <v>2720</v>
      </c>
      <c r="C44" s="30"/>
    </row>
    <row r="45" spans="1:3" ht="16.5" thickTop="1" thickBot="1">
      <c r="A45" s="13" t="s">
        <v>33</v>
      </c>
      <c r="B45" s="15">
        <v>2730</v>
      </c>
      <c r="C45" s="30"/>
    </row>
    <row r="46" spans="1:3" ht="16.5" thickTop="1" thickBot="1">
      <c r="A46" s="18" t="s">
        <v>34</v>
      </c>
      <c r="B46" s="14">
        <v>2800</v>
      </c>
      <c r="C46" s="33"/>
    </row>
    <row r="47" spans="1:3" ht="16.5" thickTop="1" thickBot="1">
      <c r="A47" s="14" t="s">
        <v>35</v>
      </c>
      <c r="B47" s="14">
        <v>3000</v>
      </c>
      <c r="C47" s="32"/>
    </row>
    <row r="48" spans="1:3" ht="16.5" thickTop="1" thickBot="1">
      <c r="A48" s="11" t="s">
        <v>36</v>
      </c>
      <c r="B48" s="14">
        <v>3100</v>
      </c>
      <c r="C48" s="32">
        <f>C49+C55</f>
        <v>0</v>
      </c>
    </row>
    <row r="49" spans="1:3" ht="24" thickTop="1" thickBot="1">
      <c r="A49" s="13" t="s">
        <v>37</v>
      </c>
      <c r="B49" s="15">
        <v>3110</v>
      </c>
      <c r="C49" s="30"/>
    </row>
    <row r="50" spans="1:3" ht="16.5" thickTop="1" thickBot="1">
      <c r="A50" s="21" t="s">
        <v>38</v>
      </c>
      <c r="B50" s="15">
        <v>3120</v>
      </c>
      <c r="C50" s="34"/>
    </row>
    <row r="51" spans="1:3" ht="16.5" thickTop="1" thickBot="1">
      <c r="A51" s="17" t="s">
        <v>39</v>
      </c>
      <c r="B51" s="49">
        <v>3121</v>
      </c>
      <c r="C51" s="25"/>
    </row>
    <row r="52" spans="1:3" ht="16.5" thickTop="1" thickBot="1">
      <c r="A52" s="17" t="s">
        <v>40</v>
      </c>
      <c r="B52" s="49">
        <v>3122</v>
      </c>
      <c r="C52" s="25"/>
    </row>
    <row r="53" spans="1:3" ht="16.5" thickTop="1" thickBot="1">
      <c r="A53" s="12" t="s">
        <v>41</v>
      </c>
      <c r="B53" s="15">
        <v>3130</v>
      </c>
      <c r="C53" s="31"/>
    </row>
    <row r="54" spans="1:3" ht="16.5" thickTop="1" thickBot="1">
      <c r="A54" s="17" t="s">
        <v>42</v>
      </c>
      <c r="B54" s="49">
        <v>3131</v>
      </c>
      <c r="C54" s="25"/>
    </row>
    <row r="55" spans="1:3" ht="16.5" thickTop="1" thickBot="1">
      <c r="A55" s="17" t="s">
        <v>43</v>
      </c>
      <c r="B55" s="49">
        <v>3132</v>
      </c>
      <c r="C55" s="25"/>
    </row>
    <row r="56" spans="1:3" ht="16.5" thickTop="1" thickBot="1">
      <c r="A56" s="12" t="s">
        <v>44</v>
      </c>
      <c r="B56" s="15">
        <v>3140</v>
      </c>
      <c r="C56" s="31"/>
    </row>
    <row r="57" spans="1:3" ht="16.5" thickTop="1" thickBot="1">
      <c r="A57" s="23" t="s">
        <v>45</v>
      </c>
      <c r="B57" s="49">
        <v>3141</v>
      </c>
      <c r="C57" s="25"/>
    </row>
    <row r="58" spans="1:3" ht="16.5" thickTop="1" thickBot="1">
      <c r="A58" s="23" t="s">
        <v>46</v>
      </c>
      <c r="B58" s="49">
        <v>3142</v>
      </c>
      <c r="C58" s="25"/>
    </row>
    <row r="59" spans="1:3" ht="24.75" thickTop="1" thickBot="1">
      <c r="A59" s="23" t="s">
        <v>47</v>
      </c>
      <c r="B59" s="49">
        <v>3143</v>
      </c>
      <c r="C59" s="25"/>
    </row>
    <row r="60" spans="1:3" ht="16.5" thickTop="1" thickBot="1">
      <c r="A60" s="12" t="s">
        <v>48</v>
      </c>
      <c r="B60" s="15">
        <v>3150</v>
      </c>
      <c r="C60" s="30"/>
    </row>
    <row r="61" spans="1:3" ht="16.5" thickTop="1" thickBot="1">
      <c r="A61" s="12" t="s">
        <v>49</v>
      </c>
      <c r="B61" s="15">
        <v>3160</v>
      </c>
      <c r="C61" s="30"/>
    </row>
    <row r="62" spans="1:3" ht="16.5" thickTop="1" thickBot="1">
      <c r="A62" s="11" t="s">
        <v>50</v>
      </c>
      <c r="B62" s="14">
        <v>3200</v>
      </c>
      <c r="C62" s="32"/>
    </row>
    <row r="63" spans="1:3" ht="24" thickTop="1" thickBot="1">
      <c r="A63" s="13" t="s">
        <v>51</v>
      </c>
      <c r="B63" s="15">
        <v>3210</v>
      </c>
      <c r="C63" s="35"/>
    </row>
    <row r="64" spans="1:3" ht="24" thickTop="1" thickBot="1">
      <c r="A64" s="13" t="s">
        <v>52</v>
      </c>
      <c r="B64" s="15">
        <v>3220</v>
      </c>
      <c r="C64" s="35"/>
    </row>
    <row r="65" spans="1:4" ht="24" thickTop="1" thickBot="1">
      <c r="A65" s="12" t="s">
        <v>53</v>
      </c>
      <c r="B65" s="15">
        <v>3230</v>
      </c>
      <c r="C65" s="35"/>
    </row>
    <row r="66" spans="1:4" ht="16.5" thickTop="1" thickBot="1">
      <c r="A66" s="13" t="s">
        <v>54</v>
      </c>
      <c r="B66" s="15">
        <v>3240</v>
      </c>
      <c r="C66" s="30"/>
    </row>
    <row r="67" spans="1:4" ht="16.5" thickTop="1" thickBot="1">
      <c r="A67" s="14" t="s">
        <v>55</v>
      </c>
      <c r="B67" s="14">
        <v>4100</v>
      </c>
      <c r="C67" s="36"/>
    </row>
    <row r="68" spans="1:4" ht="16.5" thickTop="1" thickBot="1">
      <c r="A68" s="12" t="s">
        <v>56</v>
      </c>
      <c r="B68" s="15">
        <v>4110</v>
      </c>
      <c r="C68" s="31"/>
    </row>
    <row r="69" spans="1:4" ht="24" thickTop="1" thickBot="1">
      <c r="A69" s="17" t="s">
        <v>57</v>
      </c>
      <c r="B69" s="49">
        <v>4111</v>
      </c>
      <c r="C69" s="30"/>
    </row>
    <row r="70" spans="1:4" ht="24" thickTop="1" thickBot="1">
      <c r="A70" s="17" t="s">
        <v>58</v>
      </c>
      <c r="B70" s="49">
        <v>4112</v>
      </c>
      <c r="C70" s="30"/>
    </row>
    <row r="71" spans="1:4" ht="16.5" thickTop="1" thickBot="1">
      <c r="A71" s="24" t="s">
        <v>59</v>
      </c>
      <c r="B71" s="49">
        <v>4113</v>
      </c>
      <c r="C71" s="25"/>
    </row>
    <row r="72" spans="1:4" ht="16.5" thickTop="1" thickBot="1">
      <c r="A72" s="14" t="s">
        <v>60</v>
      </c>
      <c r="B72" s="14">
        <v>4200</v>
      </c>
      <c r="C72" s="32"/>
    </row>
    <row r="73" spans="1:4" ht="16.5" thickTop="1" thickBot="1">
      <c r="A73" s="12" t="s">
        <v>61</v>
      </c>
      <c r="B73" s="15">
        <v>4210</v>
      </c>
      <c r="C73" s="30"/>
    </row>
    <row r="74" spans="1:4" ht="16.5" thickTop="1" thickBot="1">
      <c r="A74" s="17" t="s">
        <v>62</v>
      </c>
      <c r="B74" s="49">
        <v>5000</v>
      </c>
      <c r="C74" s="25"/>
    </row>
    <row r="75" spans="1:4" ht="16.5" thickTop="1" thickBot="1">
      <c r="A75" s="17" t="s">
        <v>63</v>
      </c>
      <c r="B75" s="49">
        <v>9000</v>
      </c>
      <c r="C75" s="25"/>
    </row>
    <row r="76" spans="1:4" ht="16.5" thickTop="1" thickBot="1">
      <c r="A76" s="12"/>
      <c r="B76" s="46"/>
      <c r="C76" s="44"/>
      <c r="D76" s="45"/>
    </row>
    <row r="77" spans="1:4" ht="15.75" thickTop="1">
      <c r="A77" s="39"/>
      <c r="B77" s="40"/>
      <c r="C77" s="37"/>
    </row>
    <row r="78" spans="1:4">
      <c r="A78" s="8"/>
      <c r="C78" s="7"/>
    </row>
    <row r="79" spans="1:4">
      <c r="A79" s="6" t="s">
        <v>64</v>
      </c>
      <c r="B79" s="5"/>
      <c r="C79" s="2"/>
    </row>
    <row r="80" spans="1:4">
      <c r="A80" s="5"/>
      <c r="B80" s="6"/>
      <c r="C80" s="3" t="s">
        <v>65</v>
      </c>
    </row>
    <row r="82" spans="1:3">
      <c r="A82" s="50"/>
      <c r="B82" s="50"/>
      <c r="C82" s="50"/>
    </row>
  </sheetData>
  <mergeCells count="9">
    <mergeCell ref="A82:C82"/>
    <mergeCell ref="A1:C1"/>
    <mergeCell ref="A2:C2"/>
    <mergeCell ref="A4:C4"/>
    <mergeCell ref="A5:C5"/>
    <mergeCell ref="A6:C6"/>
    <mergeCell ref="A7:A9"/>
    <mergeCell ref="B7:B9"/>
    <mergeCell ref="C7:C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topLeftCell="A13" workbookViewId="0">
      <selection activeCell="C29" sqref="C29"/>
    </sheetView>
  </sheetViews>
  <sheetFormatPr defaultRowHeight="15"/>
  <cols>
    <col min="1" max="1" width="39.85546875" style="4" customWidth="1"/>
    <col min="2" max="2" width="13.140625" style="4" customWidth="1"/>
    <col min="3" max="3" width="34.28515625" style="4" customWidth="1"/>
    <col min="4" max="16384" width="9.140625" style="4"/>
  </cols>
  <sheetData>
    <row r="1" spans="1:3">
      <c r="A1" s="50"/>
      <c r="B1" s="50"/>
      <c r="C1" s="50"/>
    </row>
    <row r="2" spans="1:3">
      <c r="A2" s="51" t="s">
        <v>79</v>
      </c>
      <c r="B2" s="51"/>
      <c r="C2" s="51"/>
    </row>
    <row r="3" spans="1:3">
      <c r="A3" s="1"/>
      <c r="B3" s="1" t="s">
        <v>66</v>
      </c>
      <c r="C3" s="1"/>
    </row>
    <row r="4" spans="1:3">
      <c r="A4" s="51" t="s">
        <v>85</v>
      </c>
      <c r="B4" s="51"/>
      <c r="C4" s="51"/>
    </row>
    <row r="5" spans="1:3">
      <c r="A5" s="51"/>
      <c r="B5" s="51"/>
      <c r="C5" s="51"/>
    </row>
    <row r="6" spans="1:3" ht="15.75" thickBot="1">
      <c r="A6" s="51"/>
      <c r="B6" s="51"/>
      <c r="C6" s="51"/>
    </row>
    <row r="7" spans="1:3" ht="16.5" thickTop="1" thickBot="1">
      <c r="A7" s="52" t="s">
        <v>0</v>
      </c>
      <c r="B7" s="53" t="s">
        <v>67</v>
      </c>
      <c r="C7" s="54" t="s">
        <v>69</v>
      </c>
    </row>
    <row r="8" spans="1:3" ht="16.5" thickTop="1" thickBot="1">
      <c r="A8" s="52"/>
      <c r="B8" s="53"/>
      <c r="C8" s="55"/>
    </row>
    <row r="9" spans="1:3" ht="16.5" thickTop="1" thickBot="1">
      <c r="A9" s="52"/>
      <c r="B9" s="53"/>
      <c r="C9" s="56"/>
    </row>
    <row r="10" spans="1:3" ht="16.5" thickTop="1" thickBot="1">
      <c r="A10" s="48"/>
      <c r="B10" s="10">
        <v>2</v>
      </c>
      <c r="C10" s="10">
        <v>3</v>
      </c>
    </row>
    <row r="11" spans="1:3" ht="16.5" thickTop="1" thickBot="1">
      <c r="A11" s="47" t="s">
        <v>70</v>
      </c>
      <c r="B11" s="42"/>
      <c r="C11" s="43">
        <f>C12+C48</f>
        <v>884806.29999999993</v>
      </c>
    </row>
    <row r="12" spans="1:3" ht="22.5" thickTop="1" thickBot="1">
      <c r="A12" s="38" t="s">
        <v>68</v>
      </c>
      <c r="B12" s="38">
        <v>2000</v>
      </c>
      <c r="C12" s="16">
        <f>C13+C18+C42</f>
        <v>884806.29999999993</v>
      </c>
    </row>
    <row r="13" spans="1:3" ht="16.5" thickTop="1" thickBot="1">
      <c r="A13" s="11" t="s">
        <v>1</v>
      </c>
      <c r="B13" s="14">
        <v>2100</v>
      </c>
      <c r="C13" s="9">
        <f>C15+C17</f>
        <v>784614.24999999988</v>
      </c>
    </row>
    <row r="14" spans="1:3" ht="16.5" thickTop="1" thickBot="1">
      <c r="A14" s="12" t="s">
        <v>2</v>
      </c>
      <c r="B14" s="15">
        <v>2110</v>
      </c>
      <c r="C14" s="26">
        <f>C15+C16</f>
        <v>646725.62999999989</v>
      </c>
    </row>
    <row r="15" spans="1:3" ht="16.5" thickTop="1" thickBot="1">
      <c r="A15" s="17" t="s">
        <v>3</v>
      </c>
      <c r="B15" s="49">
        <v>2111</v>
      </c>
      <c r="C15" s="28">
        <f>5181.82+15159.37+139498.46+59392.77+20190.42+407302.79</f>
        <v>646725.62999999989</v>
      </c>
    </row>
    <row r="16" spans="1:3" ht="16.5" thickTop="1" thickBot="1">
      <c r="A16" s="17" t="s">
        <v>4</v>
      </c>
      <c r="B16" s="49">
        <v>2112</v>
      </c>
      <c r="C16" s="28"/>
    </row>
    <row r="17" spans="1:3" ht="16.5" thickTop="1" thickBot="1">
      <c r="A17" s="13" t="s">
        <v>5</v>
      </c>
      <c r="B17" s="15">
        <v>2120</v>
      </c>
      <c r="C17" s="27">
        <f>1140+1274.9+31830.7+87433.5+4441.89+11767.63</f>
        <v>137888.62</v>
      </c>
    </row>
    <row r="18" spans="1:3" ht="16.5" thickTop="1" thickBot="1">
      <c r="A18" s="18" t="s">
        <v>6</v>
      </c>
      <c r="B18" s="14">
        <v>2200</v>
      </c>
      <c r="C18" s="29">
        <f>C19+C20+C21+C22+C23+C24+C25</f>
        <v>100192.05</v>
      </c>
    </row>
    <row r="19" spans="1:3" ht="16.5" thickTop="1" thickBot="1">
      <c r="A19" s="12" t="s">
        <v>7</v>
      </c>
      <c r="B19" s="15">
        <v>2210</v>
      </c>
      <c r="C19" s="27"/>
    </row>
    <row r="20" spans="1:3" ht="16.5" thickTop="1" thickBot="1">
      <c r="A20" s="12" t="s">
        <v>8</v>
      </c>
      <c r="B20" s="15">
        <v>2220</v>
      </c>
      <c r="C20" s="27"/>
    </row>
    <row r="21" spans="1:3" ht="16.5" thickTop="1" thickBot="1">
      <c r="A21" s="12" t="s">
        <v>9</v>
      </c>
      <c r="B21" s="15">
        <v>2230</v>
      </c>
      <c r="C21" s="27"/>
    </row>
    <row r="22" spans="1:3" ht="16.5" thickTop="1" thickBot="1">
      <c r="A22" s="12" t="s">
        <v>10</v>
      </c>
      <c r="B22" s="15">
        <v>2240</v>
      </c>
      <c r="C22" s="27">
        <v>1500</v>
      </c>
    </row>
    <row r="23" spans="1:3" ht="16.5" thickTop="1" thickBot="1">
      <c r="A23" s="12" t="s">
        <v>11</v>
      </c>
      <c r="B23" s="15">
        <v>2250</v>
      </c>
      <c r="C23" s="27"/>
    </row>
    <row r="24" spans="1:3" ht="16.5" thickTop="1" thickBot="1">
      <c r="A24" s="13" t="s">
        <v>12</v>
      </c>
      <c r="B24" s="15">
        <v>2260</v>
      </c>
      <c r="C24" s="27"/>
    </row>
    <row r="25" spans="1:3" ht="16.5" thickTop="1" thickBot="1">
      <c r="A25" s="13" t="s">
        <v>13</v>
      </c>
      <c r="B25" s="15">
        <v>2270</v>
      </c>
      <c r="C25" s="26">
        <f>C26+C27+C28+C29+C30+C31</f>
        <v>98692.05</v>
      </c>
    </row>
    <row r="26" spans="1:3" ht="16.5" thickTop="1" thickBot="1">
      <c r="A26" s="17" t="s">
        <v>14</v>
      </c>
      <c r="B26" s="49">
        <v>2271</v>
      </c>
      <c r="C26" s="28"/>
    </row>
    <row r="27" spans="1:3" ht="16.5" thickTop="1" thickBot="1">
      <c r="A27" s="17" t="s">
        <v>15</v>
      </c>
      <c r="B27" s="49">
        <v>2272</v>
      </c>
      <c r="C27" s="28"/>
    </row>
    <row r="28" spans="1:3" ht="16.5" thickTop="1" thickBot="1">
      <c r="A28" s="17" t="s">
        <v>16</v>
      </c>
      <c r="B28" s="49">
        <v>2273</v>
      </c>
      <c r="C28" s="28"/>
    </row>
    <row r="29" spans="1:3" ht="16.5" thickTop="1" thickBot="1">
      <c r="A29" s="17" t="s">
        <v>17</v>
      </c>
      <c r="B29" s="49">
        <v>2274</v>
      </c>
      <c r="C29" s="28">
        <v>98307.839999999997</v>
      </c>
    </row>
    <row r="30" spans="1:3" ht="16.5" thickTop="1" thickBot="1">
      <c r="A30" s="17" t="s">
        <v>18</v>
      </c>
      <c r="B30" s="49">
        <v>2275</v>
      </c>
      <c r="C30" s="28">
        <v>384.21</v>
      </c>
    </row>
    <row r="31" spans="1:3" ht="16.5" thickTop="1" thickBot="1">
      <c r="A31" s="17" t="s">
        <v>19</v>
      </c>
      <c r="B31" s="49">
        <v>2276</v>
      </c>
      <c r="C31" s="28"/>
    </row>
    <row r="32" spans="1:3" ht="24" thickTop="1" thickBot="1">
      <c r="A32" s="13" t="s">
        <v>20</v>
      </c>
      <c r="B32" s="15">
        <v>2280</v>
      </c>
      <c r="C32" s="26"/>
    </row>
    <row r="33" spans="1:3" ht="22.5" thickTop="1" thickBot="1">
      <c r="A33" s="19" t="s">
        <v>21</v>
      </c>
      <c r="B33" s="49">
        <v>2281</v>
      </c>
      <c r="C33" s="28"/>
    </row>
    <row r="34" spans="1:3" ht="22.5" thickTop="1" thickBot="1">
      <c r="A34" s="20" t="s">
        <v>22</v>
      </c>
      <c r="B34" s="49">
        <v>2282</v>
      </c>
      <c r="C34" s="28"/>
    </row>
    <row r="35" spans="1:3" ht="16.5" thickTop="1" thickBot="1">
      <c r="A35" s="11" t="s">
        <v>23</v>
      </c>
      <c r="B35" s="14">
        <v>2400</v>
      </c>
      <c r="C35" s="29"/>
    </row>
    <row r="36" spans="1:3" ht="16.5" thickTop="1" thickBot="1">
      <c r="A36" s="21" t="s">
        <v>24</v>
      </c>
      <c r="B36" s="15">
        <v>2410</v>
      </c>
      <c r="C36" s="27"/>
    </row>
    <row r="37" spans="1:3" ht="16.5" thickTop="1" thickBot="1">
      <c r="A37" s="21" t="s">
        <v>25</v>
      </c>
      <c r="B37" s="15">
        <v>2420</v>
      </c>
      <c r="C37" s="27"/>
    </row>
    <row r="38" spans="1:3" ht="16.5" thickTop="1" thickBot="1">
      <c r="A38" s="22" t="s">
        <v>26</v>
      </c>
      <c r="B38" s="14">
        <v>2600</v>
      </c>
      <c r="C38" s="29"/>
    </row>
    <row r="39" spans="1:3" ht="24" thickTop="1" thickBot="1">
      <c r="A39" s="13" t="s">
        <v>27</v>
      </c>
      <c r="B39" s="15">
        <v>2610</v>
      </c>
      <c r="C39" s="30"/>
    </row>
    <row r="40" spans="1:3" ht="24" thickTop="1" thickBot="1">
      <c r="A40" s="13" t="s">
        <v>28</v>
      </c>
      <c r="B40" s="15">
        <v>2620</v>
      </c>
      <c r="C40" s="30"/>
    </row>
    <row r="41" spans="1:3" ht="24" thickTop="1" thickBot="1">
      <c r="A41" s="21" t="s">
        <v>29</v>
      </c>
      <c r="B41" s="15">
        <v>2630</v>
      </c>
      <c r="C41" s="30"/>
    </row>
    <row r="42" spans="1:3" ht="16.5" thickTop="1" thickBot="1">
      <c r="A42" s="18" t="s">
        <v>30</v>
      </c>
      <c r="B42" s="14">
        <v>2700</v>
      </c>
      <c r="C42" s="32">
        <f>C44+C43</f>
        <v>0</v>
      </c>
    </row>
    <row r="43" spans="1:3" ht="16.5" thickTop="1" thickBot="1">
      <c r="A43" s="13" t="s">
        <v>31</v>
      </c>
      <c r="B43" s="15">
        <v>2710</v>
      </c>
      <c r="C43" s="30"/>
    </row>
    <row r="44" spans="1:3" ht="16.5" thickTop="1" thickBot="1">
      <c r="A44" s="13" t="s">
        <v>32</v>
      </c>
      <c r="B44" s="15">
        <v>2720</v>
      </c>
      <c r="C44" s="30"/>
    </row>
    <row r="45" spans="1:3" ht="16.5" thickTop="1" thickBot="1">
      <c r="A45" s="13" t="s">
        <v>33</v>
      </c>
      <c r="B45" s="15">
        <v>2730</v>
      </c>
      <c r="C45" s="30"/>
    </row>
    <row r="46" spans="1:3" ht="16.5" thickTop="1" thickBot="1">
      <c r="A46" s="18" t="s">
        <v>34</v>
      </c>
      <c r="B46" s="14">
        <v>2800</v>
      </c>
      <c r="C46" s="33"/>
    </row>
    <row r="47" spans="1:3" ht="16.5" thickTop="1" thickBot="1">
      <c r="A47" s="14" t="s">
        <v>35</v>
      </c>
      <c r="B47" s="14">
        <v>3000</v>
      </c>
      <c r="C47" s="32"/>
    </row>
    <row r="48" spans="1:3" ht="16.5" thickTop="1" thickBot="1">
      <c r="A48" s="11" t="s">
        <v>36</v>
      </c>
      <c r="B48" s="14">
        <v>3100</v>
      </c>
      <c r="C48" s="32">
        <f>C49+C55</f>
        <v>0</v>
      </c>
    </row>
    <row r="49" spans="1:3" ht="24" thickTop="1" thickBot="1">
      <c r="A49" s="13" t="s">
        <v>37</v>
      </c>
      <c r="B49" s="15">
        <v>3110</v>
      </c>
      <c r="C49" s="30"/>
    </row>
    <row r="50" spans="1:3" ht="16.5" thickTop="1" thickBot="1">
      <c r="A50" s="21" t="s">
        <v>38</v>
      </c>
      <c r="B50" s="15">
        <v>3120</v>
      </c>
      <c r="C50" s="34"/>
    </row>
    <row r="51" spans="1:3" ht="16.5" thickTop="1" thickBot="1">
      <c r="A51" s="17" t="s">
        <v>39</v>
      </c>
      <c r="B51" s="49">
        <v>3121</v>
      </c>
      <c r="C51" s="25"/>
    </row>
    <row r="52" spans="1:3" ht="16.5" thickTop="1" thickBot="1">
      <c r="A52" s="17" t="s">
        <v>40</v>
      </c>
      <c r="B52" s="49">
        <v>3122</v>
      </c>
      <c r="C52" s="25"/>
    </row>
    <row r="53" spans="1:3" ht="16.5" thickTop="1" thickBot="1">
      <c r="A53" s="12" t="s">
        <v>41</v>
      </c>
      <c r="B53" s="15">
        <v>3130</v>
      </c>
      <c r="C53" s="31"/>
    </row>
    <row r="54" spans="1:3" ht="16.5" thickTop="1" thickBot="1">
      <c r="A54" s="17" t="s">
        <v>42</v>
      </c>
      <c r="B54" s="49">
        <v>3131</v>
      </c>
      <c r="C54" s="25"/>
    </row>
    <row r="55" spans="1:3" ht="16.5" thickTop="1" thickBot="1">
      <c r="A55" s="17" t="s">
        <v>43</v>
      </c>
      <c r="B55" s="49">
        <v>3132</v>
      </c>
      <c r="C55" s="25"/>
    </row>
    <row r="56" spans="1:3" ht="16.5" thickTop="1" thickBot="1">
      <c r="A56" s="12" t="s">
        <v>44</v>
      </c>
      <c r="B56" s="15">
        <v>3140</v>
      </c>
      <c r="C56" s="31"/>
    </row>
    <row r="57" spans="1:3" ht="16.5" thickTop="1" thickBot="1">
      <c r="A57" s="23" t="s">
        <v>45</v>
      </c>
      <c r="B57" s="49">
        <v>3141</v>
      </c>
      <c r="C57" s="25"/>
    </row>
    <row r="58" spans="1:3" ht="16.5" thickTop="1" thickBot="1">
      <c r="A58" s="23" t="s">
        <v>46</v>
      </c>
      <c r="B58" s="49">
        <v>3142</v>
      </c>
      <c r="C58" s="25"/>
    </row>
    <row r="59" spans="1:3" ht="24.75" thickTop="1" thickBot="1">
      <c r="A59" s="23" t="s">
        <v>47</v>
      </c>
      <c r="B59" s="49">
        <v>3143</v>
      </c>
      <c r="C59" s="25"/>
    </row>
    <row r="60" spans="1:3" ht="16.5" thickTop="1" thickBot="1">
      <c r="A60" s="12" t="s">
        <v>48</v>
      </c>
      <c r="B60" s="15">
        <v>3150</v>
      </c>
      <c r="C60" s="30"/>
    </row>
    <row r="61" spans="1:3" ht="16.5" thickTop="1" thickBot="1">
      <c r="A61" s="12" t="s">
        <v>49</v>
      </c>
      <c r="B61" s="15">
        <v>3160</v>
      </c>
      <c r="C61" s="30"/>
    </row>
    <row r="62" spans="1:3" ht="16.5" thickTop="1" thickBot="1">
      <c r="A62" s="11" t="s">
        <v>50</v>
      </c>
      <c r="B62" s="14">
        <v>3200</v>
      </c>
      <c r="C62" s="32"/>
    </row>
    <row r="63" spans="1:3" ht="24" thickTop="1" thickBot="1">
      <c r="A63" s="13" t="s">
        <v>51</v>
      </c>
      <c r="B63" s="15">
        <v>3210</v>
      </c>
      <c r="C63" s="35"/>
    </row>
    <row r="64" spans="1:3" ht="24" thickTop="1" thickBot="1">
      <c r="A64" s="13" t="s">
        <v>52</v>
      </c>
      <c r="B64" s="15">
        <v>3220</v>
      </c>
      <c r="C64" s="35"/>
    </row>
    <row r="65" spans="1:4" ht="24" thickTop="1" thickBot="1">
      <c r="A65" s="12" t="s">
        <v>53</v>
      </c>
      <c r="B65" s="15">
        <v>3230</v>
      </c>
      <c r="C65" s="35"/>
    </row>
    <row r="66" spans="1:4" ht="16.5" thickTop="1" thickBot="1">
      <c r="A66" s="13" t="s">
        <v>54</v>
      </c>
      <c r="B66" s="15">
        <v>3240</v>
      </c>
      <c r="C66" s="30"/>
    </row>
    <row r="67" spans="1:4" ht="16.5" thickTop="1" thickBot="1">
      <c r="A67" s="14" t="s">
        <v>55</v>
      </c>
      <c r="B67" s="14">
        <v>4100</v>
      </c>
      <c r="C67" s="36"/>
    </row>
    <row r="68" spans="1:4" ht="16.5" thickTop="1" thickBot="1">
      <c r="A68" s="12" t="s">
        <v>56</v>
      </c>
      <c r="B68" s="15">
        <v>4110</v>
      </c>
      <c r="C68" s="31"/>
    </row>
    <row r="69" spans="1:4" ht="24" thickTop="1" thickBot="1">
      <c r="A69" s="17" t="s">
        <v>57</v>
      </c>
      <c r="B69" s="49">
        <v>4111</v>
      </c>
      <c r="C69" s="30"/>
    </row>
    <row r="70" spans="1:4" ht="24" thickTop="1" thickBot="1">
      <c r="A70" s="17" t="s">
        <v>58</v>
      </c>
      <c r="B70" s="49">
        <v>4112</v>
      </c>
      <c r="C70" s="30"/>
    </row>
    <row r="71" spans="1:4" ht="16.5" thickTop="1" thickBot="1">
      <c r="A71" s="24" t="s">
        <v>59</v>
      </c>
      <c r="B71" s="49">
        <v>4113</v>
      </c>
      <c r="C71" s="25"/>
    </row>
    <row r="72" spans="1:4" ht="16.5" thickTop="1" thickBot="1">
      <c r="A72" s="14" t="s">
        <v>60</v>
      </c>
      <c r="B72" s="14">
        <v>4200</v>
      </c>
      <c r="C72" s="32"/>
    </row>
    <row r="73" spans="1:4" ht="16.5" thickTop="1" thickBot="1">
      <c r="A73" s="12" t="s">
        <v>61</v>
      </c>
      <c r="B73" s="15">
        <v>4210</v>
      </c>
      <c r="C73" s="30"/>
    </row>
    <row r="74" spans="1:4" ht="16.5" thickTop="1" thickBot="1">
      <c r="A74" s="17" t="s">
        <v>62</v>
      </c>
      <c r="B74" s="49">
        <v>5000</v>
      </c>
      <c r="C74" s="25"/>
    </row>
    <row r="75" spans="1:4" ht="16.5" thickTop="1" thickBot="1">
      <c r="A75" s="17" t="s">
        <v>63</v>
      </c>
      <c r="B75" s="49">
        <v>9000</v>
      </c>
      <c r="C75" s="25"/>
    </row>
    <row r="76" spans="1:4" ht="16.5" thickTop="1" thickBot="1">
      <c r="A76" s="12"/>
      <c r="B76" s="46"/>
      <c r="C76" s="44"/>
      <c r="D76" s="45"/>
    </row>
    <row r="77" spans="1:4" ht="15.75" thickTop="1">
      <c r="A77" s="39"/>
      <c r="B77" s="40"/>
      <c r="C77" s="37"/>
    </row>
    <row r="78" spans="1:4">
      <c r="A78" s="8"/>
      <c r="C78" s="7"/>
    </row>
    <row r="79" spans="1:4">
      <c r="A79" s="6" t="s">
        <v>64</v>
      </c>
      <c r="B79" s="5"/>
      <c r="C79" s="2"/>
    </row>
    <row r="80" spans="1:4">
      <c r="A80" s="5"/>
      <c r="B80" s="6"/>
      <c r="C80" s="3" t="s">
        <v>65</v>
      </c>
    </row>
    <row r="82" spans="1:3">
      <c r="A82" s="50"/>
      <c r="B82" s="50"/>
      <c r="C82" s="50"/>
    </row>
  </sheetData>
  <mergeCells count="9">
    <mergeCell ref="A82:C82"/>
    <mergeCell ref="A1:C1"/>
    <mergeCell ref="A2:C2"/>
    <mergeCell ref="A4:C4"/>
    <mergeCell ref="A5:C5"/>
    <mergeCell ref="A6:C6"/>
    <mergeCell ref="A7:A9"/>
    <mergeCell ref="B7:B9"/>
    <mergeCell ref="C7:C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2"/>
  <sheetViews>
    <sheetView topLeftCell="A13" workbookViewId="0">
      <selection activeCell="C19" sqref="C19"/>
    </sheetView>
  </sheetViews>
  <sheetFormatPr defaultRowHeight="15"/>
  <cols>
    <col min="1" max="1" width="39.85546875" style="4" customWidth="1"/>
    <col min="2" max="2" width="13.140625" style="4" customWidth="1"/>
    <col min="3" max="3" width="34.28515625" style="4" customWidth="1"/>
    <col min="4" max="16384" width="9.140625" style="4"/>
  </cols>
  <sheetData>
    <row r="1" spans="1:3">
      <c r="A1" s="50"/>
      <c r="B1" s="50"/>
      <c r="C1" s="50"/>
    </row>
    <row r="2" spans="1:3">
      <c r="A2" s="51" t="s">
        <v>78</v>
      </c>
      <c r="B2" s="51"/>
      <c r="C2" s="51"/>
    </row>
    <row r="3" spans="1:3">
      <c r="A3" s="1"/>
      <c r="B3" s="1" t="s">
        <v>66</v>
      </c>
      <c r="C3" s="1"/>
    </row>
    <row r="4" spans="1:3">
      <c r="A4" s="51" t="s">
        <v>85</v>
      </c>
      <c r="B4" s="51"/>
      <c r="C4" s="51"/>
    </row>
    <row r="5" spans="1:3">
      <c r="A5" s="51"/>
      <c r="B5" s="51"/>
      <c r="C5" s="51"/>
    </row>
    <row r="6" spans="1:3" ht="15.75" thickBot="1">
      <c r="A6" s="51"/>
      <c r="B6" s="51"/>
      <c r="C6" s="51"/>
    </row>
    <row r="7" spans="1:3" ht="16.5" thickTop="1" thickBot="1">
      <c r="A7" s="52" t="s">
        <v>0</v>
      </c>
      <c r="B7" s="53" t="s">
        <v>67</v>
      </c>
      <c r="C7" s="54" t="s">
        <v>69</v>
      </c>
    </row>
    <row r="8" spans="1:3" ht="16.5" thickTop="1" thickBot="1">
      <c r="A8" s="52"/>
      <c r="B8" s="53"/>
      <c r="C8" s="55"/>
    </row>
    <row r="9" spans="1:3" ht="16.5" thickTop="1" thickBot="1">
      <c r="A9" s="52"/>
      <c r="B9" s="53"/>
      <c r="C9" s="56"/>
    </row>
    <row r="10" spans="1:3" ht="16.5" thickTop="1" thickBot="1">
      <c r="A10" s="48"/>
      <c r="B10" s="10">
        <v>2</v>
      </c>
      <c r="C10" s="10">
        <v>3</v>
      </c>
    </row>
    <row r="11" spans="1:3" ht="16.5" thickTop="1" thickBot="1">
      <c r="A11" s="47" t="s">
        <v>70</v>
      </c>
      <c r="B11" s="42"/>
      <c r="C11" s="43">
        <f>C12+C48</f>
        <v>474315.57999999996</v>
      </c>
    </row>
    <row r="12" spans="1:3" ht="22.5" thickTop="1" thickBot="1">
      <c r="A12" s="38" t="s">
        <v>68</v>
      </c>
      <c r="B12" s="38">
        <v>2000</v>
      </c>
      <c r="C12" s="16">
        <f>C13+C18+C42</f>
        <v>474315.57999999996</v>
      </c>
    </row>
    <row r="13" spans="1:3" ht="16.5" thickTop="1" thickBot="1">
      <c r="A13" s="11" t="s">
        <v>1</v>
      </c>
      <c r="B13" s="14">
        <v>2100</v>
      </c>
      <c r="C13" s="9">
        <f>C15+C17</f>
        <v>472531.36999999994</v>
      </c>
    </row>
    <row r="14" spans="1:3" ht="16.5" thickTop="1" thickBot="1">
      <c r="A14" s="12" t="s">
        <v>2</v>
      </c>
      <c r="B14" s="15">
        <v>2110</v>
      </c>
      <c r="C14" s="26">
        <f>C15+C16</f>
        <v>390588.06999999995</v>
      </c>
    </row>
    <row r="15" spans="1:3" ht="16.5" thickTop="1" thickBot="1">
      <c r="A15" s="17" t="s">
        <v>3</v>
      </c>
      <c r="B15" s="49">
        <v>2111</v>
      </c>
      <c r="C15" s="28">
        <f>18000+64204.65+26573.88+22247.87+220245.8+39315.87</f>
        <v>390588.06999999995</v>
      </c>
    </row>
    <row r="16" spans="1:3" ht="16.5" thickTop="1" thickBot="1">
      <c r="A16" s="17" t="s">
        <v>4</v>
      </c>
      <c r="B16" s="49">
        <v>2112</v>
      </c>
      <c r="C16" s="28"/>
    </row>
    <row r="17" spans="1:3" ht="16.5" thickTop="1" thickBot="1">
      <c r="A17" s="13" t="s">
        <v>5</v>
      </c>
      <c r="B17" s="15">
        <v>2120</v>
      </c>
      <c r="C17" s="27">
        <f>4826.2+15811.04+3960+4894.53+43802.04+8649.49</f>
        <v>81943.3</v>
      </c>
    </row>
    <row r="18" spans="1:3" ht="16.5" thickTop="1" thickBot="1">
      <c r="A18" s="18" t="s">
        <v>6</v>
      </c>
      <c r="B18" s="14">
        <v>2200</v>
      </c>
      <c r="C18" s="29">
        <f>C19+C20+C21+C22+C23+C24+C25</f>
        <v>1784.21</v>
      </c>
    </row>
    <row r="19" spans="1:3" ht="16.5" thickTop="1" thickBot="1">
      <c r="A19" s="12" t="s">
        <v>7</v>
      </c>
      <c r="B19" s="15">
        <v>2210</v>
      </c>
      <c r="C19" s="27"/>
    </row>
    <row r="20" spans="1:3" ht="16.5" thickTop="1" thickBot="1">
      <c r="A20" s="12" t="s">
        <v>8</v>
      </c>
      <c r="B20" s="15">
        <v>2220</v>
      </c>
      <c r="C20" s="27"/>
    </row>
    <row r="21" spans="1:3" ht="16.5" thickTop="1" thickBot="1">
      <c r="A21" s="12" t="s">
        <v>9</v>
      </c>
      <c r="B21" s="15">
        <v>2230</v>
      </c>
      <c r="C21" s="27"/>
    </row>
    <row r="22" spans="1:3" ht="16.5" thickTop="1" thickBot="1">
      <c r="A22" s="12" t="s">
        <v>10</v>
      </c>
      <c r="B22" s="15">
        <v>2240</v>
      </c>
      <c r="C22" s="27">
        <v>1400</v>
      </c>
    </row>
    <row r="23" spans="1:3" ht="16.5" thickTop="1" thickBot="1">
      <c r="A23" s="12" t="s">
        <v>11</v>
      </c>
      <c r="B23" s="15">
        <v>2250</v>
      </c>
      <c r="C23" s="27"/>
    </row>
    <row r="24" spans="1:3" ht="16.5" thickTop="1" thickBot="1">
      <c r="A24" s="13" t="s">
        <v>12</v>
      </c>
      <c r="B24" s="15">
        <v>2260</v>
      </c>
      <c r="C24" s="27"/>
    </row>
    <row r="25" spans="1:3" ht="16.5" thickTop="1" thickBot="1">
      <c r="A25" s="13" t="s">
        <v>13</v>
      </c>
      <c r="B25" s="15">
        <v>2270</v>
      </c>
      <c r="C25" s="26">
        <f>C26+C27+C28+C29+C30</f>
        <v>384.21</v>
      </c>
    </row>
    <row r="26" spans="1:3" ht="16.5" thickTop="1" thickBot="1">
      <c r="A26" s="17" t="s">
        <v>14</v>
      </c>
      <c r="B26" s="49">
        <v>2271</v>
      </c>
      <c r="C26" s="28"/>
    </row>
    <row r="27" spans="1:3" ht="16.5" thickTop="1" thickBot="1">
      <c r="A27" s="17" t="s">
        <v>15</v>
      </c>
      <c r="B27" s="49">
        <v>2272</v>
      </c>
      <c r="C27" s="28"/>
    </row>
    <row r="28" spans="1:3" ht="16.5" thickTop="1" thickBot="1">
      <c r="A28" s="17" t="s">
        <v>16</v>
      </c>
      <c r="B28" s="49">
        <v>2273</v>
      </c>
      <c r="C28" s="28"/>
    </row>
    <row r="29" spans="1:3" ht="16.5" thickTop="1" thickBot="1">
      <c r="A29" s="17" t="s">
        <v>17</v>
      </c>
      <c r="B29" s="49">
        <v>2274</v>
      </c>
      <c r="C29" s="28"/>
    </row>
    <row r="30" spans="1:3" ht="16.5" thickTop="1" thickBot="1">
      <c r="A30" s="17" t="s">
        <v>18</v>
      </c>
      <c r="B30" s="49">
        <v>2275</v>
      </c>
      <c r="C30" s="28">
        <v>384.21</v>
      </c>
    </row>
    <row r="31" spans="1:3" ht="16.5" thickTop="1" thickBot="1">
      <c r="A31" s="17" t="s">
        <v>19</v>
      </c>
      <c r="B31" s="49">
        <v>2276</v>
      </c>
      <c r="C31" s="28"/>
    </row>
    <row r="32" spans="1:3" ht="24" thickTop="1" thickBot="1">
      <c r="A32" s="13" t="s">
        <v>20</v>
      </c>
      <c r="B32" s="15">
        <v>2280</v>
      </c>
      <c r="C32" s="26"/>
    </row>
    <row r="33" spans="1:3" ht="22.5" thickTop="1" thickBot="1">
      <c r="A33" s="19" t="s">
        <v>21</v>
      </c>
      <c r="B33" s="49">
        <v>2281</v>
      </c>
      <c r="C33" s="28"/>
    </row>
    <row r="34" spans="1:3" ht="22.5" thickTop="1" thickBot="1">
      <c r="A34" s="20" t="s">
        <v>22</v>
      </c>
      <c r="B34" s="49">
        <v>2282</v>
      </c>
      <c r="C34" s="28"/>
    </row>
    <row r="35" spans="1:3" ht="16.5" thickTop="1" thickBot="1">
      <c r="A35" s="11" t="s">
        <v>23</v>
      </c>
      <c r="B35" s="14">
        <v>2400</v>
      </c>
      <c r="C35" s="29"/>
    </row>
    <row r="36" spans="1:3" ht="16.5" thickTop="1" thickBot="1">
      <c r="A36" s="21" t="s">
        <v>24</v>
      </c>
      <c r="B36" s="15">
        <v>2410</v>
      </c>
      <c r="C36" s="27"/>
    </row>
    <row r="37" spans="1:3" ht="16.5" thickTop="1" thickBot="1">
      <c r="A37" s="21" t="s">
        <v>25</v>
      </c>
      <c r="B37" s="15">
        <v>2420</v>
      </c>
      <c r="C37" s="27"/>
    </row>
    <row r="38" spans="1:3" ht="16.5" thickTop="1" thickBot="1">
      <c r="A38" s="22" t="s">
        <v>26</v>
      </c>
      <c r="B38" s="14">
        <v>2600</v>
      </c>
      <c r="C38" s="29"/>
    </row>
    <row r="39" spans="1:3" ht="24" thickTop="1" thickBot="1">
      <c r="A39" s="13" t="s">
        <v>27</v>
      </c>
      <c r="B39" s="15">
        <v>2610</v>
      </c>
      <c r="C39" s="30"/>
    </row>
    <row r="40" spans="1:3" ht="24" thickTop="1" thickBot="1">
      <c r="A40" s="13" t="s">
        <v>28</v>
      </c>
      <c r="B40" s="15">
        <v>2620</v>
      </c>
      <c r="C40" s="30"/>
    </row>
    <row r="41" spans="1:3" ht="24" thickTop="1" thickBot="1">
      <c r="A41" s="21" t="s">
        <v>29</v>
      </c>
      <c r="B41" s="15">
        <v>2630</v>
      </c>
      <c r="C41" s="30"/>
    </row>
    <row r="42" spans="1:3" ht="16.5" thickTop="1" thickBot="1">
      <c r="A42" s="18" t="s">
        <v>30</v>
      </c>
      <c r="B42" s="14">
        <v>2700</v>
      </c>
      <c r="C42" s="32">
        <f>C44+C43</f>
        <v>0</v>
      </c>
    </row>
    <row r="43" spans="1:3" ht="16.5" thickTop="1" thickBot="1">
      <c r="A43" s="13" t="s">
        <v>31</v>
      </c>
      <c r="B43" s="15">
        <v>2710</v>
      </c>
      <c r="C43" s="30"/>
    </row>
    <row r="44" spans="1:3" ht="16.5" thickTop="1" thickBot="1">
      <c r="A44" s="13" t="s">
        <v>32</v>
      </c>
      <c r="B44" s="15">
        <v>2720</v>
      </c>
      <c r="C44" s="30"/>
    </row>
    <row r="45" spans="1:3" ht="16.5" thickTop="1" thickBot="1">
      <c r="A45" s="13" t="s">
        <v>33</v>
      </c>
      <c r="B45" s="15">
        <v>2730</v>
      </c>
      <c r="C45" s="30"/>
    </row>
    <row r="46" spans="1:3" ht="16.5" thickTop="1" thickBot="1">
      <c r="A46" s="18" t="s">
        <v>34</v>
      </c>
      <c r="B46" s="14">
        <v>2800</v>
      </c>
      <c r="C46" s="33"/>
    </row>
    <row r="47" spans="1:3" ht="16.5" thickTop="1" thickBot="1">
      <c r="A47" s="14" t="s">
        <v>35</v>
      </c>
      <c r="B47" s="14">
        <v>3000</v>
      </c>
      <c r="C47" s="32"/>
    </row>
    <row r="48" spans="1:3" ht="16.5" thickTop="1" thickBot="1">
      <c r="A48" s="11" t="s">
        <v>36</v>
      </c>
      <c r="B48" s="14">
        <v>3100</v>
      </c>
      <c r="C48" s="32">
        <f>C49+C55</f>
        <v>0</v>
      </c>
    </row>
    <row r="49" spans="1:3" ht="24" thickTop="1" thickBot="1">
      <c r="A49" s="13" t="s">
        <v>37</v>
      </c>
      <c r="B49" s="15">
        <v>3110</v>
      </c>
      <c r="C49" s="30"/>
    </row>
    <row r="50" spans="1:3" ht="16.5" thickTop="1" thickBot="1">
      <c r="A50" s="21" t="s">
        <v>38</v>
      </c>
      <c r="B50" s="15">
        <v>3120</v>
      </c>
      <c r="C50" s="34"/>
    </row>
    <row r="51" spans="1:3" ht="16.5" thickTop="1" thickBot="1">
      <c r="A51" s="17" t="s">
        <v>39</v>
      </c>
      <c r="B51" s="49">
        <v>3121</v>
      </c>
      <c r="C51" s="25"/>
    </row>
    <row r="52" spans="1:3" ht="16.5" thickTop="1" thickBot="1">
      <c r="A52" s="17" t="s">
        <v>40</v>
      </c>
      <c r="B52" s="49">
        <v>3122</v>
      </c>
      <c r="C52" s="25"/>
    </row>
    <row r="53" spans="1:3" ht="16.5" thickTop="1" thickBot="1">
      <c r="A53" s="12" t="s">
        <v>41</v>
      </c>
      <c r="B53" s="15">
        <v>3130</v>
      </c>
      <c r="C53" s="31"/>
    </row>
    <row r="54" spans="1:3" ht="16.5" thickTop="1" thickBot="1">
      <c r="A54" s="17" t="s">
        <v>42</v>
      </c>
      <c r="B54" s="49">
        <v>3131</v>
      </c>
      <c r="C54" s="25"/>
    </row>
    <row r="55" spans="1:3" ht="16.5" thickTop="1" thickBot="1">
      <c r="A55" s="17" t="s">
        <v>43</v>
      </c>
      <c r="B55" s="49">
        <v>3132</v>
      </c>
      <c r="C55" s="25"/>
    </row>
    <row r="56" spans="1:3" ht="16.5" thickTop="1" thickBot="1">
      <c r="A56" s="12" t="s">
        <v>44</v>
      </c>
      <c r="B56" s="15">
        <v>3140</v>
      </c>
      <c r="C56" s="31"/>
    </row>
    <row r="57" spans="1:3" ht="16.5" thickTop="1" thickBot="1">
      <c r="A57" s="23" t="s">
        <v>45</v>
      </c>
      <c r="B57" s="49">
        <v>3141</v>
      </c>
      <c r="C57" s="25"/>
    </row>
    <row r="58" spans="1:3" ht="16.5" thickTop="1" thickBot="1">
      <c r="A58" s="23" t="s">
        <v>46</v>
      </c>
      <c r="B58" s="49">
        <v>3142</v>
      </c>
      <c r="C58" s="25"/>
    </row>
    <row r="59" spans="1:3" ht="24.75" thickTop="1" thickBot="1">
      <c r="A59" s="23" t="s">
        <v>47</v>
      </c>
      <c r="B59" s="49">
        <v>3143</v>
      </c>
      <c r="C59" s="25"/>
    </row>
    <row r="60" spans="1:3" ht="16.5" thickTop="1" thickBot="1">
      <c r="A60" s="12" t="s">
        <v>48</v>
      </c>
      <c r="B60" s="15">
        <v>3150</v>
      </c>
      <c r="C60" s="30"/>
    </row>
    <row r="61" spans="1:3" ht="16.5" thickTop="1" thickBot="1">
      <c r="A61" s="12" t="s">
        <v>49</v>
      </c>
      <c r="B61" s="15">
        <v>3160</v>
      </c>
      <c r="C61" s="30"/>
    </row>
    <row r="62" spans="1:3" ht="16.5" thickTop="1" thickBot="1">
      <c r="A62" s="11" t="s">
        <v>50</v>
      </c>
      <c r="B62" s="14">
        <v>3200</v>
      </c>
      <c r="C62" s="32"/>
    </row>
    <row r="63" spans="1:3" ht="24" thickTop="1" thickBot="1">
      <c r="A63" s="13" t="s">
        <v>51</v>
      </c>
      <c r="B63" s="15">
        <v>3210</v>
      </c>
      <c r="C63" s="35"/>
    </row>
    <row r="64" spans="1:3" ht="24" thickTop="1" thickBot="1">
      <c r="A64" s="13" t="s">
        <v>52</v>
      </c>
      <c r="B64" s="15">
        <v>3220</v>
      </c>
      <c r="C64" s="35"/>
    </row>
    <row r="65" spans="1:4" ht="24" thickTop="1" thickBot="1">
      <c r="A65" s="12" t="s">
        <v>53</v>
      </c>
      <c r="B65" s="15">
        <v>3230</v>
      </c>
      <c r="C65" s="35"/>
    </row>
    <row r="66" spans="1:4" ht="16.5" thickTop="1" thickBot="1">
      <c r="A66" s="13" t="s">
        <v>54</v>
      </c>
      <c r="B66" s="15">
        <v>3240</v>
      </c>
      <c r="C66" s="30"/>
    </row>
    <row r="67" spans="1:4" ht="16.5" thickTop="1" thickBot="1">
      <c r="A67" s="14" t="s">
        <v>55</v>
      </c>
      <c r="B67" s="14">
        <v>4100</v>
      </c>
      <c r="C67" s="36"/>
    </row>
    <row r="68" spans="1:4" ht="16.5" thickTop="1" thickBot="1">
      <c r="A68" s="12" t="s">
        <v>56</v>
      </c>
      <c r="B68" s="15">
        <v>4110</v>
      </c>
      <c r="C68" s="31"/>
    </row>
    <row r="69" spans="1:4" ht="24" thickTop="1" thickBot="1">
      <c r="A69" s="17" t="s">
        <v>57</v>
      </c>
      <c r="B69" s="49">
        <v>4111</v>
      </c>
      <c r="C69" s="30"/>
    </row>
    <row r="70" spans="1:4" ht="24" thickTop="1" thickBot="1">
      <c r="A70" s="17" t="s">
        <v>58</v>
      </c>
      <c r="B70" s="49">
        <v>4112</v>
      </c>
      <c r="C70" s="30"/>
    </row>
    <row r="71" spans="1:4" ht="16.5" thickTop="1" thickBot="1">
      <c r="A71" s="24" t="s">
        <v>59</v>
      </c>
      <c r="B71" s="49">
        <v>4113</v>
      </c>
      <c r="C71" s="25"/>
    </row>
    <row r="72" spans="1:4" ht="16.5" thickTop="1" thickBot="1">
      <c r="A72" s="14" t="s">
        <v>60</v>
      </c>
      <c r="B72" s="14">
        <v>4200</v>
      </c>
      <c r="C72" s="32"/>
    </row>
    <row r="73" spans="1:4" ht="16.5" thickTop="1" thickBot="1">
      <c r="A73" s="12" t="s">
        <v>61</v>
      </c>
      <c r="B73" s="15">
        <v>4210</v>
      </c>
      <c r="C73" s="30"/>
    </row>
    <row r="74" spans="1:4" ht="16.5" thickTop="1" thickBot="1">
      <c r="A74" s="17" t="s">
        <v>62</v>
      </c>
      <c r="B74" s="49">
        <v>5000</v>
      </c>
      <c r="C74" s="25"/>
    </row>
    <row r="75" spans="1:4" ht="16.5" thickTop="1" thickBot="1">
      <c r="A75" s="17" t="s">
        <v>63</v>
      </c>
      <c r="B75" s="49">
        <v>9000</v>
      </c>
      <c r="C75" s="25"/>
    </row>
    <row r="76" spans="1:4" ht="16.5" thickTop="1" thickBot="1">
      <c r="A76" s="12"/>
      <c r="B76" s="46"/>
      <c r="C76" s="44"/>
      <c r="D76" s="45"/>
    </row>
    <row r="77" spans="1:4" ht="15.75" thickTop="1">
      <c r="A77" s="39"/>
      <c r="B77" s="40"/>
      <c r="C77" s="37"/>
    </row>
    <row r="78" spans="1:4">
      <c r="A78" s="8"/>
      <c r="C78" s="7"/>
    </row>
    <row r="79" spans="1:4">
      <c r="A79" s="6" t="s">
        <v>64</v>
      </c>
      <c r="B79" s="5"/>
      <c r="C79" s="2"/>
    </row>
    <row r="80" spans="1:4">
      <c r="A80" s="5"/>
      <c r="B80" s="6"/>
      <c r="C80" s="3" t="s">
        <v>65</v>
      </c>
    </row>
    <row r="82" spans="1:3">
      <c r="A82" s="50"/>
      <c r="B82" s="50"/>
      <c r="C82" s="50"/>
    </row>
  </sheetData>
  <mergeCells count="9">
    <mergeCell ref="A82:C82"/>
    <mergeCell ref="A1:C1"/>
    <mergeCell ref="A2:C2"/>
    <mergeCell ref="A4:C4"/>
    <mergeCell ref="A5:C5"/>
    <mergeCell ref="A6:C6"/>
    <mergeCell ref="A7:A9"/>
    <mergeCell ref="B7:B9"/>
    <mergeCell ref="C7:C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2"/>
  <sheetViews>
    <sheetView topLeftCell="A10" workbookViewId="0">
      <selection activeCell="C29" sqref="C29"/>
    </sheetView>
  </sheetViews>
  <sheetFormatPr defaultRowHeight="15"/>
  <cols>
    <col min="1" max="1" width="39.85546875" style="4" customWidth="1"/>
    <col min="2" max="2" width="13.140625" style="4" customWidth="1"/>
    <col min="3" max="3" width="34.28515625" style="4" customWidth="1"/>
    <col min="4" max="16384" width="9.140625" style="4"/>
  </cols>
  <sheetData>
    <row r="1" spans="1:3">
      <c r="A1" s="50"/>
      <c r="B1" s="50"/>
      <c r="C1" s="50"/>
    </row>
    <row r="2" spans="1:3">
      <c r="A2" s="51" t="s">
        <v>77</v>
      </c>
      <c r="B2" s="51"/>
      <c r="C2" s="51"/>
    </row>
    <row r="3" spans="1:3">
      <c r="A3" s="1"/>
      <c r="B3" s="1" t="s">
        <v>66</v>
      </c>
      <c r="C3" s="1"/>
    </row>
    <row r="4" spans="1:3">
      <c r="A4" s="51" t="s">
        <v>85</v>
      </c>
      <c r="B4" s="51"/>
      <c r="C4" s="51"/>
    </row>
    <row r="5" spans="1:3">
      <c r="A5" s="51"/>
      <c r="B5" s="51"/>
      <c r="C5" s="51"/>
    </row>
    <row r="6" spans="1:3" ht="15.75" thickBot="1">
      <c r="A6" s="51"/>
      <c r="B6" s="51"/>
      <c r="C6" s="51"/>
    </row>
    <row r="7" spans="1:3" ht="16.5" thickTop="1" thickBot="1">
      <c r="A7" s="52" t="s">
        <v>0</v>
      </c>
      <c r="B7" s="53" t="s">
        <v>67</v>
      </c>
      <c r="C7" s="54" t="s">
        <v>69</v>
      </c>
    </row>
    <row r="8" spans="1:3" ht="16.5" thickTop="1" thickBot="1">
      <c r="A8" s="52"/>
      <c r="B8" s="53"/>
      <c r="C8" s="55"/>
    </row>
    <row r="9" spans="1:3" ht="16.5" thickTop="1" thickBot="1">
      <c r="A9" s="52"/>
      <c r="B9" s="53"/>
      <c r="C9" s="56"/>
    </row>
    <row r="10" spans="1:3" ht="16.5" thickTop="1" thickBot="1">
      <c r="A10" s="48"/>
      <c r="B10" s="10">
        <v>2</v>
      </c>
      <c r="C10" s="10">
        <v>3</v>
      </c>
    </row>
    <row r="11" spans="1:3" ht="16.5" thickTop="1" thickBot="1">
      <c r="A11" s="47" t="s">
        <v>70</v>
      </c>
      <c r="B11" s="42"/>
      <c r="C11" s="43">
        <f>C12+C48</f>
        <v>1136391.82</v>
      </c>
    </row>
    <row r="12" spans="1:3" ht="22.5" thickTop="1" thickBot="1">
      <c r="A12" s="38" t="s">
        <v>68</v>
      </c>
      <c r="B12" s="38">
        <v>2000</v>
      </c>
      <c r="C12" s="16">
        <f>C13+C18+C42</f>
        <v>1136391.82</v>
      </c>
    </row>
    <row r="13" spans="1:3" ht="16.5" thickTop="1" thickBot="1">
      <c r="A13" s="11" t="s">
        <v>1</v>
      </c>
      <c r="B13" s="14">
        <v>2100</v>
      </c>
      <c r="C13" s="9">
        <f>C15+C17</f>
        <v>925341.61</v>
      </c>
    </row>
    <row r="14" spans="1:3" ht="16.5" thickTop="1" thickBot="1">
      <c r="A14" s="12" t="s">
        <v>2</v>
      </c>
      <c r="B14" s="15">
        <v>2110</v>
      </c>
      <c r="C14" s="26">
        <f>C15+C16</f>
        <v>757602.75</v>
      </c>
    </row>
    <row r="15" spans="1:3" ht="16.5" thickTop="1" thickBot="1">
      <c r="A15" s="17" t="s">
        <v>3</v>
      </c>
      <c r="B15" s="49">
        <v>2111</v>
      </c>
      <c r="C15" s="28">
        <f>61063+597514.06+86761.87+12263.82</f>
        <v>757602.75</v>
      </c>
    </row>
    <row r="16" spans="1:3" ht="16.5" thickTop="1" thickBot="1">
      <c r="A16" s="17" t="s">
        <v>4</v>
      </c>
      <c r="B16" s="49">
        <v>2112</v>
      </c>
      <c r="C16" s="28"/>
    </row>
    <row r="17" spans="1:3" ht="16.5" thickTop="1" thickBot="1">
      <c r="A17" s="13" t="s">
        <v>5</v>
      </c>
      <c r="B17" s="15">
        <v>2120</v>
      </c>
      <c r="C17" s="27">
        <f>14262.34+132506.27+2698.04+18272.21</f>
        <v>167738.85999999999</v>
      </c>
    </row>
    <row r="18" spans="1:3" ht="16.5" thickTop="1" thickBot="1">
      <c r="A18" s="18" t="s">
        <v>6</v>
      </c>
      <c r="B18" s="14">
        <v>2200</v>
      </c>
      <c r="C18" s="29">
        <f>C19+C20+C21+C22+C23+C24+C25</f>
        <v>211050.21</v>
      </c>
    </row>
    <row r="19" spans="1:3" ht="16.5" thickTop="1" thickBot="1">
      <c r="A19" s="12" t="s">
        <v>7</v>
      </c>
      <c r="B19" s="15">
        <v>2210</v>
      </c>
      <c r="C19" s="27">
        <v>12720</v>
      </c>
    </row>
    <row r="20" spans="1:3" ht="16.5" thickTop="1" thickBot="1">
      <c r="A20" s="12" t="s">
        <v>8</v>
      </c>
      <c r="B20" s="15">
        <v>2220</v>
      </c>
      <c r="C20" s="27"/>
    </row>
    <row r="21" spans="1:3" ht="16.5" thickTop="1" thickBot="1">
      <c r="A21" s="12" t="s">
        <v>9</v>
      </c>
      <c r="B21" s="15">
        <v>2230</v>
      </c>
      <c r="C21" s="27"/>
    </row>
    <row r="22" spans="1:3" ht="16.5" thickTop="1" thickBot="1">
      <c r="A22" s="12" t="s">
        <v>10</v>
      </c>
      <c r="B22" s="15">
        <v>2240</v>
      </c>
      <c r="C22" s="27">
        <v>1278</v>
      </c>
    </row>
    <row r="23" spans="1:3" ht="16.5" thickTop="1" thickBot="1">
      <c r="A23" s="12" t="s">
        <v>11</v>
      </c>
      <c r="B23" s="15">
        <v>2250</v>
      </c>
      <c r="C23" s="27"/>
    </row>
    <row r="24" spans="1:3" ht="16.5" thickTop="1" thickBot="1">
      <c r="A24" s="13" t="s">
        <v>12</v>
      </c>
      <c r="B24" s="15">
        <v>2260</v>
      </c>
      <c r="C24" s="27"/>
    </row>
    <row r="25" spans="1:3" ht="16.5" thickTop="1" thickBot="1">
      <c r="A25" s="13" t="s">
        <v>13</v>
      </c>
      <c r="B25" s="15">
        <v>2270</v>
      </c>
      <c r="C25" s="26">
        <f>C26+C27+C28+C29+C30+C31</f>
        <v>197052.21</v>
      </c>
    </row>
    <row r="26" spans="1:3" ht="16.5" thickTop="1" thickBot="1">
      <c r="A26" s="17" t="s">
        <v>14</v>
      </c>
      <c r="B26" s="49">
        <v>2271</v>
      </c>
      <c r="C26" s="28">
        <v>196668</v>
      </c>
    </row>
    <row r="27" spans="1:3" ht="16.5" thickTop="1" thickBot="1">
      <c r="A27" s="17" t="s">
        <v>15</v>
      </c>
      <c r="B27" s="49">
        <v>2272</v>
      </c>
      <c r="C27" s="28"/>
    </row>
    <row r="28" spans="1:3" ht="16.5" thickTop="1" thickBot="1">
      <c r="A28" s="17" t="s">
        <v>16</v>
      </c>
      <c r="B28" s="49">
        <v>2273</v>
      </c>
      <c r="C28" s="28">
        <v>384.21</v>
      </c>
    </row>
    <row r="29" spans="1:3" ht="16.5" thickTop="1" thickBot="1">
      <c r="A29" s="17" t="s">
        <v>17</v>
      </c>
      <c r="B29" s="49">
        <v>2274</v>
      </c>
      <c r="C29" s="28"/>
    </row>
    <row r="30" spans="1:3" ht="16.5" thickTop="1" thickBot="1">
      <c r="A30" s="17" t="s">
        <v>18</v>
      </c>
      <c r="B30" s="49">
        <v>2275</v>
      </c>
      <c r="C30" s="28"/>
    </row>
    <row r="31" spans="1:3" ht="16.5" thickTop="1" thickBot="1">
      <c r="A31" s="17" t="s">
        <v>19</v>
      </c>
      <c r="B31" s="49">
        <v>2276</v>
      </c>
      <c r="C31" s="28"/>
    </row>
    <row r="32" spans="1:3" ht="24" thickTop="1" thickBot="1">
      <c r="A32" s="13" t="s">
        <v>20</v>
      </c>
      <c r="B32" s="15">
        <v>2280</v>
      </c>
      <c r="C32" s="26"/>
    </row>
    <row r="33" spans="1:3" ht="22.5" thickTop="1" thickBot="1">
      <c r="A33" s="19" t="s">
        <v>21</v>
      </c>
      <c r="B33" s="49">
        <v>2281</v>
      </c>
      <c r="C33" s="28"/>
    </row>
    <row r="34" spans="1:3" ht="22.5" thickTop="1" thickBot="1">
      <c r="A34" s="20" t="s">
        <v>22</v>
      </c>
      <c r="B34" s="49">
        <v>2282</v>
      </c>
      <c r="C34" s="28"/>
    </row>
    <row r="35" spans="1:3" ht="16.5" thickTop="1" thickBot="1">
      <c r="A35" s="11" t="s">
        <v>23</v>
      </c>
      <c r="B35" s="14">
        <v>2400</v>
      </c>
      <c r="C35" s="29"/>
    </row>
    <row r="36" spans="1:3" ht="16.5" thickTop="1" thickBot="1">
      <c r="A36" s="21" t="s">
        <v>24</v>
      </c>
      <c r="B36" s="15">
        <v>2410</v>
      </c>
      <c r="C36" s="27"/>
    </row>
    <row r="37" spans="1:3" ht="16.5" thickTop="1" thickBot="1">
      <c r="A37" s="21" t="s">
        <v>25</v>
      </c>
      <c r="B37" s="15">
        <v>2420</v>
      </c>
      <c r="C37" s="27"/>
    </row>
    <row r="38" spans="1:3" ht="16.5" thickTop="1" thickBot="1">
      <c r="A38" s="22" t="s">
        <v>26</v>
      </c>
      <c r="B38" s="14">
        <v>2600</v>
      </c>
      <c r="C38" s="29"/>
    </row>
    <row r="39" spans="1:3" ht="24" thickTop="1" thickBot="1">
      <c r="A39" s="13" t="s">
        <v>27</v>
      </c>
      <c r="B39" s="15">
        <v>2610</v>
      </c>
      <c r="C39" s="30"/>
    </row>
    <row r="40" spans="1:3" ht="24" thickTop="1" thickBot="1">
      <c r="A40" s="13" t="s">
        <v>28</v>
      </c>
      <c r="B40" s="15">
        <v>2620</v>
      </c>
      <c r="C40" s="30"/>
    </row>
    <row r="41" spans="1:3" ht="24" thickTop="1" thickBot="1">
      <c r="A41" s="21" t="s">
        <v>29</v>
      </c>
      <c r="B41" s="15">
        <v>2630</v>
      </c>
      <c r="C41" s="30"/>
    </row>
    <row r="42" spans="1:3" ht="16.5" thickTop="1" thickBot="1">
      <c r="A42" s="18" t="s">
        <v>30</v>
      </c>
      <c r="B42" s="14">
        <v>2700</v>
      </c>
      <c r="C42" s="32">
        <f>C44+C43</f>
        <v>0</v>
      </c>
    </row>
    <row r="43" spans="1:3" ht="16.5" thickTop="1" thickBot="1">
      <c r="A43" s="13" t="s">
        <v>31</v>
      </c>
      <c r="B43" s="15">
        <v>2710</v>
      </c>
      <c r="C43" s="30"/>
    </row>
    <row r="44" spans="1:3" ht="16.5" thickTop="1" thickBot="1">
      <c r="A44" s="13" t="s">
        <v>32</v>
      </c>
      <c r="B44" s="15">
        <v>2720</v>
      </c>
      <c r="C44" s="30"/>
    </row>
    <row r="45" spans="1:3" ht="16.5" thickTop="1" thickBot="1">
      <c r="A45" s="13" t="s">
        <v>33</v>
      </c>
      <c r="B45" s="15">
        <v>2730</v>
      </c>
      <c r="C45" s="30"/>
    </row>
    <row r="46" spans="1:3" ht="16.5" thickTop="1" thickBot="1">
      <c r="A46" s="18" t="s">
        <v>34</v>
      </c>
      <c r="B46" s="14">
        <v>2800</v>
      </c>
      <c r="C46" s="33"/>
    </row>
    <row r="47" spans="1:3" ht="16.5" thickTop="1" thickBot="1">
      <c r="A47" s="14" t="s">
        <v>35</v>
      </c>
      <c r="B47" s="14">
        <v>3000</v>
      </c>
      <c r="C47" s="32"/>
    </row>
    <row r="48" spans="1:3" ht="16.5" thickTop="1" thickBot="1">
      <c r="A48" s="11" t="s">
        <v>36</v>
      </c>
      <c r="B48" s="14">
        <v>3100</v>
      </c>
      <c r="C48" s="32">
        <f>C49+C55</f>
        <v>0</v>
      </c>
    </row>
    <row r="49" spans="1:3" ht="24" thickTop="1" thickBot="1">
      <c r="A49" s="13" t="s">
        <v>37</v>
      </c>
      <c r="B49" s="15">
        <v>3110</v>
      </c>
      <c r="C49" s="30"/>
    </row>
    <row r="50" spans="1:3" ht="16.5" thickTop="1" thickBot="1">
      <c r="A50" s="21" t="s">
        <v>38</v>
      </c>
      <c r="B50" s="15">
        <v>3120</v>
      </c>
      <c r="C50" s="34"/>
    </row>
    <row r="51" spans="1:3" ht="16.5" thickTop="1" thickBot="1">
      <c r="A51" s="17" t="s">
        <v>39</v>
      </c>
      <c r="B51" s="49">
        <v>3121</v>
      </c>
      <c r="C51" s="25"/>
    </row>
    <row r="52" spans="1:3" ht="16.5" thickTop="1" thickBot="1">
      <c r="A52" s="17" t="s">
        <v>40</v>
      </c>
      <c r="B52" s="49">
        <v>3122</v>
      </c>
      <c r="C52" s="25"/>
    </row>
    <row r="53" spans="1:3" ht="16.5" thickTop="1" thickBot="1">
      <c r="A53" s="12" t="s">
        <v>41</v>
      </c>
      <c r="B53" s="15">
        <v>3130</v>
      </c>
      <c r="C53" s="31"/>
    </row>
    <row r="54" spans="1:3" ht="16.5" thickTop="1" thickBot="1">
      <c r="A54" s="17" t="s">
        <v>42</v>
      </c>
      <c r="B54" s="49">
        <v>3131</v>
      </c>
      <c r="C54" s="25"/>
    </row>
    <row r="55" spans="1:3" ht="16.5" thickTop="1" thickBot="1">
      <c r="A55" s="17" t="s">
        <v>43</v>
      </c>
      <c r="B55" s="49">
        <v>3132</v>
      </c>
      <c r="C55" s="25"/>
    </row>
    <row r="56" spans="1:3" ht="16.5" thickTop="1" thickBot="1">
      <c r="A56" s="12" t="s">
        <v>44</v>
      </c>
      <c r="B56" s="15">
        <v>3140</v>
      </c>
      <c r="C56" s="31"/>
    </row>
    <row r="57" spans="1:3" ht="16.5" thickTop="1" thickBot="1">
      <c r="A57" s="23" t="s">
        <v>45</v>
      </c>
      <c r="B57" s="49">
        <v>3141</v>
      </c>
      <c r="C57" s="25"/>
    </row>
    <row r="58" spans="1:3" ht="16.5" thickTop="1" thickBot="1">
      <c r="A58" s="23" t="s">
        <v>46</v>
      </c>
      <c r="B58" s="49">
        <v>3142</v>
      </c>
      <c r="C58" s="25"/>
    </row>
    <row r="59" spans="1:3" ht="24.75" thickTop="1" thickBot="1">
      <c r="A59" s="23" t="s">
        <v>47</v>
      </c>
      <c r="B59" s="49">
        <v>3143</v>
      </c>
      <c r="C59" s="25"/>
    </row>
    <row r="60" spans="1:3" ht="16.5" thickTop="1" thickBot="1">
      <c r="A60" s="12" t="s">
        <v>48</v>
      </c>
      <c r="B60" s="15">
        <v>3150</v>
      </c>
      <c r="C60" s="30"/>
    </row>
    <row r="61" spans="1:3" ht="16.5" thickTop="1" thickBot="1">
      <c r="A61" s="12" t="s">
        <v>49</v>
      </c>
      <c r="B61" s="15">
        <v>3160</v>
      </c>
      <c r="C61" s="30"/>
    </row>
    <row r="62" spans="1:3" ht="16.5" thickTop="1" thickBot="1">
      <c r="A62" s="11" t="s">
        <v>50</v>
      </c>
      <c r="B62" s="14">
        <v>3200</v>
      </c>
      <c r="C62" s="32"/>
    </row>
    <row r="63" spans="1:3" ht="24" thickTop="1" thickBot="1">
      <c r="A63" s="13" t="s">
        <v>51</v>
      </c>
      <c r="B63" s="15">
        <v>3210</v>
      </c>
      <c r="C63" s="35"/>
    </row>
    <row r="64" spans="1:3" ht="24" thickTop="1" thickBot="1">
      <c r="A64" s="13" t="s">
        <v>52</v>
      </c>
      <c r="B64" s="15">
        <v>3220</v>
      </c>
      <c r="C64" s="35"/>
    </row>
    <row r="65" spans="1:4" ht="24" thickTop="1" thickBot="1">
      <c r="A65" s="12" t="s">
        <v>53</v>
      </c>
      <c r="B65" s="15">
        <v>3230</v>
      </c>
      <c r="C65" s="35"/>
    </row>
    <row r="66" spans="1:4" ht="16.5" thickTop="1" thickBot="1">
      <c r="A66" s="13" t="s">
        <v>54</v>
      </c>
      <c r="B66" s="15">
        <v>3240</v>
      </c>
      <c r="C66" s="30"/>
    </row>
    <row r="67" spans="1:4" ht="16.5" thickTop="1" thickBot="1">
      <c r="A67" s="14" t="s">
        <v>55</v>
      </c>
      <c r="B67" s="14">
        <v>4100</v>
      </c>
      <c r="C67" s="36"/>
    </row>
    <row r="68" spans="1:4" ht="16.5" thickTop="1" thickBot="1">
      <c r="A68" s="12" t="s">
        <v>56</v>
      </c>
      <c r="B68" s="15">
        <v>4110</v>
      </c>
      <c r="C68" s="31"/>
    </row>
    <row r="69" spans="1:4" ht="24" thickTop="1" thickBot="1">
      <c r="A69" s="17" t="s">
        <v>57</v>
      </c>
      <c r="B69" s="49">
        <v>4111</v>
      </c>
      <c r="C69" s="30"/>
    </row>
    <row r="70" spans="1:4" ht="24" thickTop="1" thickBot="1">
      <c r="A70" s="17" t="s">
        <v>58</v>
      </c>
      <c r="B70" s="49">
        <v>4112</v>
      </c>
      <c r="C70" s="30"/>
    </row>
    <row r="71" spans="1:4" ht="16.5" thickTop="1" thickBot="1">
      <c r="A71" s="24" t="s">
        <v>59</v>
      </c>
      <c r="B71" s="49">
        <v>4113</v>
      </c>
      <c r="C71" s="25"/>
    </row>
    <row r="72" spans="1:4" ht="16.5" thickTop="1" thickBot="1">
      <c r="A72" s="14" t="s">
        <v>60</v>
      </c>
      <c r="B72" s="14">
        <v>4200</v>
      </c>
      <c r="C72" s="32"/>
    </row>
    <row r="73" spans="1:4" ht="16.5" thickTop="1" thickBot="1">
      <c r="A73" s="12" t="s">
        <v>61</v>
      </c>
      <c r="B73" s="15">
        <v>4210</v>
      </c>
      <c r="C73" s="30"/>
    </row>
    <row r="74" spans="1:4" ht="16.5" thickTop="1" thickBot="1">
      <c r="A74" s="17" t="s">
        <v>62</v>
      </c>
      <c r="B74" s="49">
        <v>5000</v>
      </c>
      <c r="C74" s="25"/>
    </row>
    <row r="75" spans="1:4" ht="16.5" thickTop="1" thickBot="1">
      <c r="A75" s="17" t="s">
        <v>63</v>
      </c>
      <c r="B75" s="49">
        <v>9000</v>
      </c>
      <c r="C75" s="25"/>
    </row>
    <row r="76" spans="1:4" ht="16.5" thickTop="1" thickBot="1">
      <c r="A76" s="12"/>
      <c r="B76" s="46"/>
      <c r="C76" s="44"/>
      <c r="D76" s="45"/>
    </row>
    <row r="77" spans="1:4" ht="15.75" thickTop="1">
      <c r="A77" s="39"/>
      <c r="B77" s="40"/>
      <c r="C77" s="37"/>
    </row>
    <row r="78" spans="1:4">
      <c r="A78" s="8"/>
      <c r="C78" s="7"/>
    </row>
    <row r="79" spans="1:4">
      <c r="A79" s="6" t="s">
        <v>64</v>
      </c>
      <c r="B79" s="5"/>
      <c r="C79" s="2"/>
    </row>
    <row r="80" spans="1:4">
      <c r="A80" s="5"/>
      <c r="B80" s="6"/>
      <c r="C80" s="3" t="s">
        <v>65</v>
      </c>
    </row>
    <row r="82" spans="1:3">
      <c r="A82" s="50"/>
      <c r="B82" s="50"/>
      <c r="C82" s="50"/>
    </row>
  </sheetData>
  <mergeCells count="9">
    <mergeCell ref="A82:C82"/>
    <mergeCell ref="A1:C1"/>
    <mergeCell ref="A2:C2"/>
    <mergeCell ref="A4:C4"/>
    <mergeCell ref="A5:C5"/>
    <mergeCell ref="A6:C6"/>
    <mergeCell ref="A7:A9"/>
    <mergeCell ref="B7:B9"/>
    <mergeCell ref="C7:C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2"/>
  <sheetViews>
    <sheetView topLeftCell="A13" workbookViewId="0">
      <selection activeCell="C29" sqref="C29"/>
    </sheetView>
  </sheetViews>
  <sheetFormatPr defaultRowHeight="15"/>
  <cols>
    <col min="1" max="1" width="39.85546875" style="4" customWidth="1"/>
    <col min="2" max="2" width="13.140625" style="4" customWidth="1"/>
    <col min="3" max="3" width="34.28515625" style="4" customWidth="1"/>
    <col min="4" max="16384" width="9.140625" style="4"/>
  </cols>
  <sheetData>
    <row r="1" spans="1:3">
      <c r="A1" s="50"/>
      <c r="B1" s="50"/>
      <c r="C1" s="50"/>
    </row>
    <row r="2" spans="1:3">
      <c r="A2" s="51" t="s">
        <v>76</v>
      </c>
      <c r="B2" s="51"/>
      <c r="C2" s="51"/>
    </row>
    <row r="3" spans="1:3">
      <c r="A3" s="1"/>
      <c r="B3" s="1" t="s">
        <v>66</v>
      </c>
      <c r="C3" s="1"/>
    </row>
    <row r="4" spans="1:3">
      <c r="A4" s="51" t="s">
        <v>85</v>
      </c>
      <c r="B4" s="51"/>
      <c r="C4" s="51"/>
    </row>
    <row r="5" spans="1:3">
      <c r="A5" s="51"/>
      <c r="B5" s="51"/>
      <c r="C5" s="51"/>
    </row>
    <row r="6" spans="1:3" ht="15.75" thickBot="1">
      <c r="A6" s="51"/>
      <c r="B6" s="51"/>
      <c r="C6" s="51"/>
    </row>
    <row r="7" spans="1:3" ht="16.5" thickTop="1" thickBot="1">
      <c r="A7" s="52" t="s">
        <v>0</v>
      </c>
      <c r="B7" s="53" t="s">
        <v>67</v>
      </c>
      <c r="C7" s="54" t="s">
        <v>69</v>
      </c>
    </row>
    <row r="8" spans="1:3" ht="16.5" thickTop="1" thickBot="1">
      <c r="A8" s="52"/>
      <c r="B8" s="53"/>
      <c r="C8" s="55"/>
    </row>
    <row r="9" spans="1:3" ht="16.5" thickTop="1" thickBot="1">
      <c r="A9" s="52"/>
      <c r="B9" s="53"/>
      <c r="C9" s="56"/>
    </row>
    <row r="10" spans="1:3" ht="16.5" thickTop="1" thickBot="1">
      <c r="A10" s="48"/>
      <c r="B10" s="10">
        <v>2</v>
      </c>
      <c r="C10" s="10">
        <v>3</v>
      </c>
    </row>
    <row r="11" spans="1:3" ht="16.5" thickTop="1" thickBot="1">
      <c r="A11" s="47" t="s">
        <v>70</v>
      </c>
      <c r="B11" s="42"/>
      <c r="C11" s="43">
        <f>C12+C48</f>
        <v>1616277.5799999998</v>
      </c>
    </row>
    <row r="12" spans="1:3" ht="22.5" thickTop="1" thickBot="1">
      <c r="A12" s="38" t="s">
        <v>68</v>
      </c>
      <c r="B12" s="38">
        <v>2000</v>
      </c>
      <c r="C12" s="16">
        <f>C13+C18+C42</f>
        <v>1616277.5799999998</v>
      </c>
    </row>
    <row r="13" spans="1:3" ht="16.5" thickTop="1" thickBot="1">
      <c r="A13" s="11" t="s">
        <v>1</v>
      </c>
      <c r="B13" s="14">
        <v>2100</v>
      </c>
      <c r="C13" s="9">
        <f>C15+C17</f>
        <v>1509367.5299999998</v>
      </c>
    </row>
    <row r="14" spans="1:3" ht="16.5" thickTop="1" thickBot="1">
      <c r="A14" s="12" t="s">
        <v>2</v>
      </c>
      <c r="B14" s="15">
        <v>2110</v>
      </c>
      <c r="C14" s="26">
        <f>C15+C16</f>
        <v>1239198.6299999999</v>
      </c>
    </row>
    <row r="15" spans="1:3" ht="16.5" thickTop="1" thickBot="1">
      <c r="A15" s="17" t="s">
        <v>3</v>
      </c>
      <c r="B15" s="49">
        <v>2111</v>
      </c>
      <c r="C15" s="28">
        <f>59988.87+90925.83+555979.2+476656.49+55648.24</f>
        <v>1239198.6299999999</v>
      </c>
    </row>
    <row r="16" spans="1:3" ht="16.5" thickTop="1" thickBot="1">
      <c r="A16" s="17" t="s">
        <v>4</v>
      </c>
      <c r="B16" s="49">
        <v>2112</v>
      </c>
      <c r="C16" s="28"/>
    </row>
    <row r="17" spans="1:3" ht="16.5" thickTop="1" thickBot="1">
      <c r="A17" s="13" t="s">
        <v>5</v>
      </c>
      <c r="B17" s="15">
        <v>2120</v>
      </c>
      <c r="C17" s="27">
        <f>12242.61+103326.95+122470.8+13730.05+18398.49</f>
        <v>270168.89999999997</v>
      </c>
    </row>
    <row r="18" spans="1:3" ht="16.5" thickTop="1" thickBot="1">
      <c r="A18" s="18" t="s">
        <v>6</v>
      </c>
      <c r="B18" s="14">
        <v>2200</v>
      </c>
      <c r="C18" s="29">
        <f>C19+C20+C21+C22+C23+C24+C25</f>
        <v>106910.05</v>
      </c>
    </row>
    <row r="19" spans="1:3" ht="16.5" thickTop="1" thickBot="1">
      <c r="A19" s="12" t="s">
        <v>7</v>
      </c>
      <c r="B19" s="15">
        <v>2210</v>
      </c>
      <c r="C19" s="27">
        <v>6360</v>
      </c>
    </row>
    <row r="20" spans="1:3" ht="16.5" thickTop="1" thickBot="1">
      <c r="A20" s="12" t="s">
        <v>8</v>
      </c>
      <c r="B20" s="15">
        <v>2220</v>
      </c>
      <c r="C20" s="27"/>
    </row>
    <row r="21" spans="1:3" ht="16.5" thickTop="1" thickBot="1">
      <c r="A21" s="12" t="s">
        <v>9</v>
      </c>
      <c r="B21" s="15">
        <v>2230</v>
      </c>
      <c r="C21" s="27"/>
    </row>
    <row r="22" spans="1:3" ht="16.5" thickTop="1" thickBot="1">
      <c r="A22" s="12" t="s">
        <v>10</v>
      </c>
      <c r="B22" s="15">
        <v>2240</v>
      </c>
      <c r="C22" s="27">
        <v>1858</v>
      </c>
    </row>
    <row r="23" spans="1:3" ht="16.5" thickTop="1" thickBot="1">
      <c r="A23" s="12" t="s">
        <v>11</v>
      </c>
      <c r="B23" s="15">
        <v>2250</v>
      </c>
      <c r="C23" s="27"/>
    </row>
    <row r="24" spans="1:3" ht="16.5" thickTop="1" thickBot="1">
      <c r="A24" s="13" t="s">
        <v>12</v>
      </c>
      <c r="B24" s="15">
        <v>2260</v>
      </c>
      <c r="C24" s="27"/>
    </row>
    <row r="25" spans="1:3" ht="16.5" thickTop="1" thickBot="1">
      <c r="A25" s="13" t="s">
        <v>13</v>
      </c>
      <c r="B25" s="15">
        <v>2270</v>
      </c>
      <c r="C25" s="26">
        <f>C26+C27+C28+C29+C30+C31</f>
        <v>98692.05</v>
      </c>
    </row>
    <row r="26" spans="1:3" ht="16.5" thickTop="1" thickBot="1">
      <c r="A26" s="17" t="s">
        <v>14</v>
      </c>
      <c r="B26" s="49">
        <v>2271</v>
      </c>
      <c r="C26" s="28"/>
    </row>
    <row r="27" spans="1:3" ht="16.5" thickTop="1" thickBot="1">
      <c r="A27" s="17" t="s">
        <v>15</v>
      </c>
      <c r="B27" s="49">
        <v>2272</v>
      </c>
      <c r="C27" s="28"/>
    </row>
    <row r="28" spans="1:3" ht="16.5" thickTop="1" thickBot="1">
      <c r="A28" s="17" t="s">
        <v>16</v>
      </c>
      <c r="B28" s="49">
        <v>2273</v>
      </c>
      <c r="C28" s="28"/>
    </row>
    <row r="29" spans="1:3" ht="16.5" thickTop="1" thickBot="1">
      <c r="A29" s="17" t="s">
        <v>17</v>
      </c>
      <c r="B29" s="49">
        <v>2274</v>
      </c>
      <c r="C29" s="28">
        <v>98307.839999999997</v>
      </c>
    </row>
    <row r="30" spans="1:3" ht="16.5" thickTop="1" thickBot="1">
      <c r="A30" s="17" t="s">
        <v>18</v>
      </c>
      <c r="B30" s="49">
        <v>2275</v>
      </c>
      <c r="C30" s="28">
        <v>384.21</v>
      </c>
    </row>
    <row r="31" spans="1:3" ht="16.5" thickTop="1" thickBot="1">
      <c r="A31" s="17" t="s">
        <v>19</v>
      </c>
      <c r="B31" s="49">
        <v>2276</v>
      </c>
      <c r="C31" s="28"/>
    </row>
    <row r="32" spans="1:3" ht="24" thickTop="1" thickBot="1">
      <c r="A32" s="13" t="s">
        <v>20</v>
      </c>
      <c r="B32" s="15">
        <v>2280</v>
      </c>
      <c r="C32" s="26"/>
    </row>
    <row r="33" spans="1:3" ht="22.5" thickTop="1" thickBot="1">
      <c r="A33" s="19" t="s">
        <v>21</v>
      </c>
      <c r="B33" s="49">
        <v>2281</v>
      </c>
      <c r="C33" s="28"/>
    </row>
    <row r="34" spans="1:3" ht="22.5" thickTop="1" thickBot="1">
      <c r="A34" s="20" t="s">
        <v>22</v>
      </c>
      <c r="B34" s="49">
        <v>2282</v>
      </c>
      <c r="C34" s="28"/>
    </row>
    <row r="35" spans="1:3" ht="16.5" thickTop="1" thickBot="1">
      <c r="A35" s="11" t="s">
        <v>23</v>
      </c>
      <c r="B35" s="14">
        <v>2400</v>
      </c>
      <c r="C35" s="29"/>
    </row>
    <row r="36" spans="1:3" ht="16.5" thickTop="1" thickBot="1">
      <c r="A36" s="21" t="s">
        <v>24</v>
      </c>
      <c r="B36" s="15">
        <v>2410</v>
      </c>
      <c r="C36" s="27"/>
    </row>
    <row r="37" spans="1:3" ht="16.5" thickTop="1" thickBot="1">
      <c r="A37" s="21" t="s">
        <v>25</v>
      </c>
      <c r="B37" s="15">
        <v>2420</v>
      </c>
      <c r="C37" s="27"/>
    </row>
    <row r="38" spans="1:3" ht="16.5" thickTop="1" thickBot="1">
      <c r="A38" s="22" t="s">
        <v>26</v>
      </c>
      <c r="B38" s="14">
        <v>2600</v>
      </c>
      <c r="C38" s="29"/>
    </row>
    <row r="39" spans="1:3" ht="24" thickTop="1" thickBot="1">
      <c r="A39" s="13" t="s">
        <v>27</v>
      </c>
      <c r="B39" s="15">
        <v>2610</v>
      </c>
      <c r="C39" s="30"/>
    </row>
    <row r="40" spans="1:3" ht="24" thickTop="1" thickBot="1">
      <c r="A40" s="13" t="s">
        <v>28</v>
      </c>
      <c r="B40" s="15">
        <v>2620</v>
      </c>
      <c r="C40" s="30"/>
    </row>
    <row r="41" spans="1:3" ht="24" thickTop="1" thickBot="1">
      <c r="A41" s="21" t="s">
        <v>29</v>
      </c>
      <c r="B41" s="15">
        <v>2630</v>
      </c>
      <c r="C41" s="30"/>
    </row>
    <row r="42" spans="1:3" ht="16.5" thickTop="1" thickBot="1">
      <c r="A42" s="18" t="s">
        <v>30</v>
      </c>
      <c r="B42" s="14">
        <v>2700</v>
      </c>
      <c r="C42" s="32">
        <f>C44+C43</f>
        <v>0</v>
      </c>
    </row>
    <row r="43" spans="1:3" ht="16.5" thickTop="1" thickBot="1">
      <c r="A43" s="13" t="s">
        <v>31</v>
      </c>
      <c r="B43" s="15">
        <v>2710</v>
      </c>
      <c r="C43" s="30"/>
    </row>
    <row r="44" spans="1:3" ht="16.5" thickTop="1" thickBot="1">
      <c r="A44" s="13" t="s">
        <v>32</v>
      </c>
      <c r="B44" s="15">
        <v>2720</v>
      </c>
      <c r="C44" s="30"/>
    </row>
    <row r="45" spans="1:3" ht="16.5" thickTop="1" thickBot="1">
      <c r="A45" s="13" t="s">
        <v>33</v>
      </c>
      <c r="B45" s="15">
        <v>2730</v>
      </c>
      <c r="C45" s="30"/>
    </row>
    <row r="46" spans="1:3" ht="16.5" thickTop="1" thickBot="1">
      <c r="A46" s="18" t="s">
        <v>34</v>
      </c>
      <c r="B46" s="14">
        <v>2800</v>
      </c>
      <c r="C46" s="33"/>
    </row>
    <row r="47" spans="1:3" ht="16.5" thickTop="1" thickBot="1">
      <c r="A47" s="14" t="s">
        <v>35</v>
      </c>
      <c r="B47" s="14">
        <v>3000</v>
      </c>
      <c r="C47" s="32"/>
    </row>
    <row r="48" spans="1:3" ht="16.5" thickTop="1" thickBot="1">
      <c r="A48" s="11" t="s">
        <v>36</v>
      </c>
      <c r="B48" s="14">
        <v>3100</v>
      </c>
      <c r="C48" s="32">
        <f>C49+C55</f>
        <v>0</v>
      </c>
    </row>
    <row r="49" spans="1:3" ht="24" thickTop="1" thickBot="1">
      <c r="A49" s="13" t="s">
        <v>37</v>
      </c>
      <c r="B49" s="15">
        <v>3110</v>
      </c>
      <c r="C49" s="30"/>
    </row>
    <row r="50" spans="1:3" ht="16.5" thickTop="1" thickBot="1">
      <c r="A50" s="21" t="s">
        <v>38</v>
      </c>
      <c r="B50" s="15">
        <v>3120</v>
      </c>
      <c r="C50" s="34"/>
    </row>
    <row r="51" spans="1:3" ht="16.5" thickTop="1" thickBot="1">
      <c r="A51" s="17" t="s">
        <v>39</v>
      </c>
      <c r="B51" s="49">
        <v>3121</v>
      </c>
      <c r="C51" s="25"/>
    </row>
    <row r="52" spans="1:3" ht="16.5" thickTop="1" thickBot="1">
      <c r="A52" s="17" t="s">
        <v>40</v>
      </c>
      <c r="B52" s="49">
        <v>3122</v>
      </c>
      <c r="C52" s="25"/>
    </row>
    <row r="53" spans="1:3" ht="16.5" thickTop="1" thickBot="1">
      <c r="A53" s="12" t="s">
        <v>41</v>
      </c>
      <c r="B53" s="15">
        <v>3130</v>
      </c>
      <c r="C53" s="31"/>
    </row>
    <row r="54" spans="1:3" ht="16.5" thickTop="1" thickBot="1">
      <c r="A54" s="17" t="s">
        <v>42</v>
      </c>
      <c r="B54" s="49">
        <v>3131</v>
      </c>
      <c r="C54" s="25"/>
    </row>
    <row r="55" spans="1:3" ht="16.5" thickTop="1" thickBot="1">
      <c r="A55" s="17" t="s">
        <v>43</v>
      </c>
      <c r="B55" s="49">
        <v>3132</v>
      </c>
      <c r="C55" s="25"/>
    </row>
    <row r="56" spans="1:3" ht="16.5" thickTop="1" thickBot="1">
      <c r="A56" s="12" t="s">
        <v>44</v>
      </c>
      <c r="B56" s="15">
        <v>3140</v>
      </c>
      <c r="C56" s="31"/>
    </row>
    <row r="57" spans="1:3" ht="16.5" thickTop="1" thickBot="1">
      <c r="A57" s="23" t="s">
        <v>45</v>
      </c>
      <c r="B57" s="49">
        <v>3141</v>
      </c>
      <c r="C57" s="25"/>
    </row>
    <row r="58" spans="1:3" ht="16.5" thickTop="1" thickBot="1">
      <c r="A58" s="23" t="s">
        <v>46</v>
      </c>
      <c r="B58" s="49">
        <v>3142</v>
      </c>
      <c r="C58" s="25"/>
    </row>
    <row r="59" spans="1:3" ht="24.75" thickTop="1" thickBot="1">
      <c r="A59" s="23" t="s">
        <v>47</v>
      </c>
      <c r="B59" s="49">
        <v>3143</v>
      </c>
      <c r="C59" s="25"/>
    </row>
    <row r="60" spans="1:3" ht="16.5" thickTop="1" thickBot="1">
      <c r="A60" s="12" t="s">
        <v>48</v>
      </c>
      <c r="B60" s="15">
        <v>3150</v>
      </c>
      <c r="C60" s="30"/>
    </row>
    <row r="61" spans="1:3" ht="16.5" thickTop="1" thickBot="1">
      <c r="A61" s="12" t="s">
        <v>49</v>
      </c>
      <c r="B61" s="15">
        <v>3160</v>
      </c>
      <c r="C61" s="30"/>
    </row>
    <row r="62" spans="1:3" ht="16.5" thickTop="1" thickBot="1">
      <c r="A62" s="11" t="s">
        <v>50</v>
      </c>
      <c r="B62" s="14">
        <v>3200</v>
      </c>
      <c r="C62" s="32"/>
    </row>
    <row r="63" spans="1:3" ht="24" thickTop="1" thickBot="1">
      <c r="A63" s="13" t="s">
        <v>51</v>
      </c>
      <c r="B63" s="15">
        <v>3210</v>
      </c>
      <c r="C63" s="35"/>
    </row>
    <row r="64" spans="1:3" ht="24" thickTop="1" thickBot="1">
      <c r="A64" s="13" t="s">
        <v>52</v>
      </c>
      <c r="B64" s="15">
        <v>3220</v>
      </c>
      <c r="C64" s="35"/>
    </row>
    <row r="65" spans="1:4" ht="24" thickTop="1" thickBot="1">
      <c r="A65" s="12" t="s">
        <v>53</v>
      </c>
      <c r="B65" s="15">
        <v>3230</v>
      </c>
      <c r="C65" s="35"/>
    </row>
    <row r="66" spans="1:4" ht="16.5" thickTop="1" thickBot="1">
      <c r="A66" s="13" t="s">
        <v>54</v>
      </c>
      <c r="B66" s="15">
        <v>3240</v>
      </c>
      <c r="C66" s="30"/>
    </row>
    <row r="67" spans="1:4" ht="16.5" thickTop="1" thickBot="1">
      <c r="A67" s="14" t="s">
        <v>55</v>
      </c>
      <c r="B67" s="14">
        <v>4100</v>
      </c>
      <c r="C67" s="36"/>
    </row>
    <row r="68" spans="1:4" ht="16.5" thickTop="1" thickBot="1">
      <c r="A68" s="12" t="s">
        <v>56</v>
      </c>
      <c r="B68" s="15">
        <v>4110</v>
      </c>
      <c r="C68" s="31"/>
    </row>
    <row r="69" spans="1:4" ht="24" thickTop="1" thickBot="1">
      <c r="A69" s="17" t="s">
        <v>57</v>
      </c>
      <c r="B69" s="49">
        <v>4111</v>
      </c>
      <c r="C69" s="30"/>
    </row>
    <row r="70" spans="1:4" ht="24" thickTop="1" thickBot="1">
      <c r="A70" s="17" t="s">
        <v>58</v>
      </c>
      <c r="B70" s="49">
        <v>4112</v>
      </c>
      <c r="C70" s="30"/>
    </row>
    <row r="71" spans="1:4" ht="16.5" thickTop="1" thickBot="1">
      <c r="A71" s="24" t="s">
        <v>59</v>
      </c>
      <c r="B71" s="49">
        <v>4113</v>
      </c>
      <c r="C71" s="25"/>
    </row>
    <row r="72" spans="1:4" ht="16.5" thickTop="1" thickBot="1">
      <c r="A72" s="14" t="s">
        <v>60</v>
      </c>
      <c r="B72" s="14">
        <v>4200</v>
      </c>
      <c r="C72" s="32"/>
    </row>
    <row r="73" spans="1:4" ht="16.5" thickTop="1" thickBot="1">
      <c r="A73" s="12" t="s">
        <v>61</v>
      </c>
      <c r="B73" s="15">
        <v>4210</v>
      </c>
      <c r="C73" s="30"/>
    </row>
    <row r="74" spans="1:4" ht="16.5" thickTop="1" thickBot="1">
      <c r="A74" s="17" t="s">
        <v>62</v>
      </c>
      <c r="B74" s="49">
        <v>5000</v>
      </c>
      <c r="C74" s="25"/>
    </row>
    <row r="75" spans="1:4" ht="16.5" thickTop="1" thickBot="1">
      <c r="A75" s="17" t="s">
        <v>63</v>
      </c>
      <c r="B75" s="49">
        <v>9000</v>
      </c>
      <c r="C75" s="25"/>
    </row>
    <row r="76" spans="1:4" ht="16.5" thickTop="1" thickBot="1">
      <c r="A76" s="12"/>
      <c r="B76" s="46"/>
      <c r="C76" s="44"/>
      <c r="D76" s="45"/>
    </row>
    <row r="77" spans="1:4" ht="15.75" thickTop="1">
      <c r="A77" s="39"/>
      <c r="B77" s="40"/>
      <c r="C77" s="37"/>
    </row>
    <row r="78" spans="1:4">
      <c r="A78" s="8"/>
      <c r="C78" s="7"/>
    </row>
    <row r="79" spans="1:4">
      <c r="A79" s="6" t="s">
        <v>64</v>
      </c>
      <c r="B79" s="5"/>
      <c r="C79" s="2"/>
    </row>
    <row r="80" spans="1:4">
      <c r="A80" s="5"/>
      <c r="B80" s="6"/>
      <c r="C80" s="3" t="s">
        <v>65</v>
      </c>
    </row>
    <row r="82" spans="1:3">
      <c r="A82" s="50"/>
      <c r="B82" s="50"/>
      <c r="C82" s="50"/>
    </row>
  </sheetData>
  <mergeCells count="9">
    <mergeCell ref="A82:C82"/>
    <mergeCell ref="A1:C1"/>
    <mergeCell ref="A2:C2"/>
    <mergeCell ref="A4:C4"/>
    <mergeCell ref="A5:C5"/>
    <mergeCell ref="A6:C6"/>
    <mergeCell ref="A7:A9"/>
    <mergeCell ref="B7:B9"/>
    <mergeCell ref="C7:C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2"/>
  <sheetViews>
    <sheetView topLeftCell="A13" workbookViewId="0">
      <selection activeCell="C29" sqref="C29"/>
    </sheetView>
  </sheetViews>
  <sheetFormatPr defaultRowHeight="15"/>
  <cols>
    <col min="1" max="1" width="39.85546875" style="4" customWidth="1"/>
    <col min="2" max="2" width="13.140625" style="4" customWidth="1"/>
    <col min="3" max="3" width="34.28515625" style="4" customWidth="1"/>
    <col min="4" max="16384" width="9.140625" style="4"/>
  </cols>
  <sheetData>
    <row r="1" spans="1:3">
      <c r="A1" s="50"/>
      <c r="B1" s="50"/>
      <c r="C1" s="50"/>
    </row>
    <row r="2" spans="1:3">
      <c r="A2" s="51" t="s">
        <v>75</v>
      </c>
      <c r="B2" s="51"/>
      <c r="C2" s="51"/>
    </row>
    <row r="3" spans="1:3">
      <c r="A3" s="1"/>
      <c r="B3" s="1" t="s">
        <v>66</v>
      </c>
      <c r="C3" s="1"/>
    </row>
    <row r="4" spans="1:3">
      <c r="A4" s="51" t="s">
        <v>85</v>
      </c>
      <c r="B4" s="51"/>
      <c r="C4" s="51"/>
    </row>
    <row r="5" spans="1:3">
      <c r="A5" s="51"/>
      <c r="B5" s="51"/>
      <c r="C5" s="51"/>
    </row>
    <row r="6" spans="1:3" ht="15.75" thickBot="1">
      <c r="A6" s="51"/>
      <c r="B6" s="51"/>
      <c r="C6" s="51"/>
    </row>
    <row r="7" spans="1:3" ht="16.5" thickTop="1" thickBot="1">
      <c r="A7" s="52" t="s">
        <v>0</v>
      </c>
      <c r="B7" s="53" t="s">
        <v>67</v>
      </c>
      <c r="C7" s="54" t="s">
        <v>69</v>
      </c>
    </row>
    <row r="8" spans="1:3" ht="16.5" thickTop="1" thickBot="1">
      <c r="A8" s="52"/>
      <c r="B8" s="53"/>
      <c r="C8" s="55"/>
    </row>
    <row r="9" spans="1:3" ht="16.5" thickTop="1" thickBot="1">
      <c r="A9" s="52"/>
      <c r="B9" s="53"/>
      <c r="C9" s="56"/>
    </row>
    <row r="10" spans="1:3" ht="16.5" thickTop="1" thickBot="1">
      <c r="A10" s="48"/>
      <c r="B10" s="10">
        <v>2</v>
      </c>
      <c r="C10" s="10">
        <v>3</v>
      </c>
    </row>
    <row r="11" spans="1:3" ht="16.5" thickTop="1" thickBot="1">
      <c r="A11" s="47" t="s">
        <v>70</v>
      </c>
      <c r="B11" s="42"/>
      <c r="C11" s="43">
        <f>C12+C48</f>
        <v>972936.72</v>
      </c>
    </row>
    <row r="12" spans="1:3" ht="22.5" thickTop="1" thickBot="1">
      <c r="A12" s="38" t="s">
        <v>68</v>
      </c>
      <c r="B12" s="38">
        <v>2000</v>
      </c>
      <c r="C12" s="16">
        <f>C13+C18+C42</f>
        <v>972936.72</v>
      </c>
    </row>
    <row r="13" spans="1:3" ht="16.5" thickTop="1" thickBot="1">
      <c r="A13" s="11" t="s">
        <v>1</v>
      </c>
      <c r="B13" s="14">
        <v>2100</v>
      </c>
      <c r="C13" s="9">
        <f>C15+C17</f>
        <v>874244.66999999993</v>
      </c>
    </row>
    <row r="14" spans="1:3" ht="16.5" thickTop="1" thickBot="1">
      <c r="A14" s="12" t="s">
        <v>2</v>
      </c>
      <c r="B14" s="15">
        <v>2110</v>
      </c>
      <c r="C14" s="26">
        <f>C15+C16</f>
        <v>718826.45</v>
      </c>
    </row>
    <row r="15" spans="1:3" ht="16.5" thickTop="1" thickBot="1">
      <c r="A15" s="17" t="s">
        <v>3</v>
      </c>
      <c r="B15" s="49">
        <v>2111</v>
      </c>
      <c r="C15" s="28">
        <f>605194.38+113632.07</f>
        <v>718826.45</v>
      </c>
    </row>
    <row r="16" spans="1:3" ht="16.5" thickTop="1" thickBot="1">
      <c r="A16" s="17" t="s">
        <v>4</v>
      </c>
      <c r="B16" s="49">
        <v>2112</v>
      </c>
      <c r="C16" s="28"/>
    </row>
    <row r="17" spans="1:3" ht="16.5" thickTop="1" thickBot="1">
      <c r="A17" s="13" t="s">
        <v>5</v>
      </c>
      <c r="B17" s="15">
        <v>2120</v>
      </c>
      <c r="C17" s="27">
        <f>24736.59+130681.63</f>
        <v>155418.22</v>
      </c>
    </row>
    <row r="18" spans="1:3" ht="16.5" thickTop="1" thickBot="1">
      <c r="A18" s="18" t="s">
        <v>6</v>
      </c>
      <c r="B18" s="14">
        <v>2200</v>
      </c>
      <c r="C18" s="29">
        <f>C19+C20+C21+C22+C23+C24+C25</f>
        <v>98692.05</v>
      </c>
    </row>
    <row r="19" spans="1:3" ht="16.5" thickTop="1" thickBot="1">
      <c r="A19" s="12" t="s">
        <v>7</v>
      </c>
      <c r="B19" s="15">
        <v>2210</v>
      </c>
      <c r="C19" s="27"/>
    </row>
    <row r="20" spans="1:3" ht="16.5" thickTop="1" thickBot="1">
      <c r="A20" s="12" t="s">
        <v>8</v>
      </c>
      <c r="B20" s="15">
        <v>2220</v>
      </c>
      <c r="C20" s="27"/>
    </row>
    <row r="21" spans="1:3" ht="16.5" thickTop="1" thickBot="1">
      <c r="A21" s="12" t="s">
        <v>9</v>
      </c>
      <c r="B21" s="15">
        <v>2230</v>
      </c>
      <c r="C21" s="27"/>
    </row>
    <row r="22" spans="1:3" ht="16.5" thickTop="1" thickBot="1">
      <c r="A22" s="12" t="s">
        <v>10</v>
      </c>
      <c r="B22" s="15">
        <v>2240</v>
      </c>
      <c r="C22" s="27"/>
    </row>
    <row r="23" spans="1:3" ht="16.5" thickTop="1" thickBot="1">
      <c r="A23" s="12" t="s">
        <v>11</v>
      </c>
      <c r="B23" s="15">
        <v>2250</v>
      </c>
      <c r="C23" s="27"/>
    </row>
    <row r="24" spans="1:3" ht="16.5" thickTop="1" thickBot="1">
      <c r="A24" s="13" t="s">
        <v>12</v>
      </c>
      <c r="B24" s="15">
        <v>2260</v>
      </c>
      <c r="C24" s="27"/>
    </row>
    <row r="25" spans="1:3" ht="16.5" thickTop="1" thickBot="1">
      <c r="A25" s="13" t="s">
        <v>13</v>
      </c>
      <c r="B25" s="15">
        <v>2270</v>
      </c>
      <c r="C25" s="26">
        <f>C26+C27+C28+C29+C30+C31</f>
        <v>98692.05</v>
      </c>
    </row>
    <row r="26" spans="1:3" ht="16.5" thickTop="1" thickBot="1">
      <c r="A26" s="17" t="s">
        <v>14</v>
      </c>
      <c r="B26" s="49">
        <v>2271</v>
      </c>
      <c r="C26" s="28"/>
    </row>
    <row r="27" spans="1:3" ht="16.5" thickTop="1" thickBot="1">
      <c r="A27" s="17" t="s">
        <v>15</v>
      </c>
      <c r="B27" s="49">
        <v>2272</v>
      </c>
      <c r="C27" s="28"/>
    </row>
    <row r="28" spans="1:3" ht="16.5" thickTop="1" thickBot="1">
      <c r="A28" s="17" t="s">
        <v>16</v>
      </c>
      <c r="B28" s="49">
        <v>2273</v>
      </c>
      <c r="C28" s="28"/>
    </row>
    <row r="29" spans="1:3" ht="16.5" thickTop="1" thickBot="1">
      <c r="A29" s="17" t="s">
        <v>17</v>
      </c>
      <c r="B29" s="49">
        <v>2274</v>
      </c>
      <c r="C29" s="28">
        <v>98307.839999999997</v>
      </c>
    </row>
    <row r="30" spans="1:3" ht="16.5" thickTop="1" thickBot="1">
      <c r="A30" s="17" t="s">
        <v>18</v>
      </c>
      <c r="B30" s="49">
        <v>2275</v>
      </c>
      <c r="C30" s="28">
        <v>384.21</v>
      </c>
    </row>
    <row r="31" spans="1:3" ht="16.5" thickTop="1" thickBot="1">
      <c r="A31" s="17" t="s">
        <v>19</v>
      </c>
      <c r="B31" s="49">
        <v>2276</v>
      </c>
      <c r="C31" s="28"/>
    </row>
    <row r="32" spans="1:3" ht="24" thickTop="1" thickBot="1">
      <c r="A32" s="13" t="s">
        <v>20</v>
      </c>
      <c r="B32" s="15">
        <v>2280</v>
      </c>
      <c r="C32" s="26"/>
    </row>
    <row r="33" spans="1:3" ht="22.5" thickTop="1" thickBot="1">
      <c r="A33" s="19" t="s">
        <v>21</v>
      </c>
      <c r="B33" s="49">
        <v>2281</v>
      </c>
      <c r="C33" s="28"/>
    </row>
    <row r="34" spans="1:3" ht="22.5" thickTop="1" thickBot="1">
      <c r="A34" s="20" t="s">
        <v>22</v>
      </c>
      <c r="B34" s="49">
        <v>2282</v>
      </c>
      <c r="C34" s="28"/>
    </row>
    <row r="35" spans="1:3" ht="16.5" thickTop="1" thickBot="1">
      <c r="A35" s="11" t="s">
        <v>23</v>
      </c>
      <c r="B35" s="14">
        <v>2400</v>
      </c>
      <c r="C35" s="29"/>
    </row>
    <row r="36" spans="1:3" ht="16.5" thickTop="1" thickBot="1">
      <c r="A36" s="21" t="s">
        <v>24</v>
      </c>
      <c r="B36" s="15">
        <v>2410</v>
      </c>
      <c r="C36" s="27"/>
    </row>
    <row r="37" spans="1:3" ht="16.5" thickTop="1" thickBot="1">
      <c r="A37" s="21" t="s">
        <v>25</v>
      </c>
      <c r="B37" s="15">
        <v>2420</v>
      </c>
      <c r="C37" s="27"/>
    </row>
    <row r="38" spans="1:3" ht="16.5" thickTop="1" thickBot="1">
      <c r="A38" s="22" t="s">
        <v>26</v>
      </c>
      <c r="B38" s="14">
        <v>2600</v>
      </c>
      <c r="C38" s="29"/>
    </row>
    <row r="39" spans="1:3" ht="24" thickTop="1" thickBot="1">
      <c r="A39" s="13" t="s">
        <v>27</v>
      </c>
      <c r="B39" s="15">
        <v>2610</v>
      </c>
      <c r="C39" s="30"/>
    </row>
    <row r="40" spans="1:3" ht="24" thickTop="1" thickBot="1">
      <c r="A40" s="13" t="s">
        <v>28</v>
      </c>
      <c r="B40" s="15">
        <v>2620</v>
      </c>
      <c r="C40" s="30"/>
    </row>
    <row r="41" spans="1:3" ht="24" thickTop="1" thickBot="1">
      <c r="A41" s="21" t="s">
        <v>29</v>
      </c>
      <c r="B41" s="15">
        <v>2630</v>
      </c>
      <c r="C41" s="30"/>
    </row>
    <row r="42" spans="1:3" ht="16.5" thickTop="1" thickBot="1">
      <c r="A42" s="18" t="s">
        <v>30</v>
      </c>
      <c r="B42" s="14">
        <v>2700</v>
      </c>
      <c r="C42" s="32">
        <f>C44+C43</f>
        <v>0</v>
      </c>
    </row>
    <row r="43" spans="1:3" ht="16.5" thickTop="1" thickBot="1">
      <c r="A43" s="13" t="s">
        <v>31</v>
      </c>
      <c r="B43" s="15">
        <v>2710</v>
      </c>
      <c r="C43" s="30"/>
    </row>
    <row r="44" spans="1:3" ht="16.5" thickTop="1" thickBot="1">
      <c r="A44" s="13" t="s">
        <v>32</v>
      </c>
      <c r="B44" s="15">
        <v>2720</v>
      </c>
      <c r="C44" s="30"/>
    </row>
    <row r="45" spans="1:3" ht="16.5" thickTop="1" thickBot="1">
      <c r="A45" s="13" t="s">
        <v>33</v>
      </c>
      <c r="B45" s="15">
        <v>2730</v>
      </c>
      <c r="C45" s="30"/>
    </row>
    <row r="46" spans="1:3" ht="16.5" thickTop="1" thickBot="1">
      <c r="A46" s="18" t="s">
        <v>34</v>
      </c>
      <c r="B46" s="14">
        <v>2800</v>
      </c>
      <c r="C46" s="33"/>
    </row>
    <row r="47" spans="1:3" ht="16.5" thickTop="1" thickBot="1">
      <c r="A47" s="14" t="s">
        <v>35</v>
      </c>
      <c r="B47" s="14">
        <v>3000</v>
      </c>
      <c r="C47" s="32"/>
    </row>
    <row r="48" spans="1:3" ht="16.5" thickTop="1" thickBot="1">
      <c r="A48" s="11" t="s">
        <v>36</v>
      </c>
      <c r="B48" s="14">
        <v>3100</v>
      </c>
      <c r="C48" s="32">
        <f>C49+C55</f>
        <v>0</v>
      </c>
    </row>
    <row r="49" spans="1:3" ht="24" thickTop="1" thickBot="1">
      <c r="A49" s="13" t="s">
        <v>37</v>
      </c>
      <c r="B49" s="15">
        <v>3110</v>
      </c>
      <c r="C49" s="30"/>
    </row>
    <row r="50" spans="1:3" ht="16.5" thickTop="1" thickBot="1">
      <c r="A50" s="21" t="s">
        <v>38</v>
      </c>
      <c r="B50" s="15">
        <v>3120</v>
      </c>
      <c r="C50" s="34"/>
    </row>
    <row r="51" spans="1:3" ht="16.5" thickTop="1" thickBot="1">
      <c r="A51" s="17" t="s">
        <v>39</v>
      </c>
      <c r="B51" s="49">
        <v>3121</v>
      </c>
      <c r="C51" s="25"/>
    </row>
    <row r="52" spans="1:3" ht="16.5" thickTop="1" thickBot="1">
      <c r="A52" s="17" t="s">
        <v>40</v>
      </c>
      <c r="B52" s="49">
        <v>3122</v>
      </c>
      <c r="C52" s="25"/>
    </row>
    <row r="53" spans="1:3" ht="16.5" thickTop="1" thickBot="1">
      <c r="A53" s="12" t="s">
        <v>41</v>
      </c>
      <c r="B53" s="15">
        <v>3130</v>
      </c>
      <c r="C53" s="31"/>
    </row>
    <row r="54" spans="1:3" ht="16.5" thickTop="1" thickBot="1">
      <c r="A54" s="17" t="s">
        <v>42</v>
      </c>
      <c r="B54" s="49">
        <v>3131</v>
      </c>
      <c r="C54" s="25"/>
    </row>
    <row r="55" spans="1:3" ht="16.5" thickTop="1" thickBot="1">
      <c r="A55" s="17" t="s">
        <v>43</v>
      </c>
      <c r="B55" s="49">
        <v>3132</v>
      </c>
      <c r="C55" s="25"/>
    </row>
    <row r="56" spans="1:3" ht="16.5" thickTop="1" thickBot="1">
      <c r="A56" s="12" t="s">
        <v>44</v>
      </c>
      <c r="B56" s="15">
        <v>3140</v>
      </c>
      <c r="C56" s="31"/>
    </row>
    <row r="57" spans="1:3" ht="16.5" thickTop="1" thickBot="1">
      <c r="A57" s="23" t="s">
        <v>45</v>
      </c>
      <c r="B57" s="49">
        <v>3141</v>
      </c>
      <c r="C57" s="25"/>
    </row>
    <row r="58" spans="1:3" ht="16.5" thickTop="1" thickBot="1">
      <c r="A58" s="23" t="s">
        <v>46</v>
      </c>
      <c r="B58" s="49">
        <v>3142</v>
      </c>
      <c r="C58" s="25"/>
    </row>
    <row r="59" spans="1:3" ht="24.75" thickTop="1" thickBot="1">
      <c r="A59" s="23" t="s">
        <v>47</v>
      </c>
      <c r="B59" s="49">
        <v>3143</v>
      </c>
      <c r="C59" s="25"/>
    </row>
    <row r="60" spans="1:3" ht="16.5" thickTop="1" thickBot="1">
      <c r="A60" s="12" t="s">
        <v>48</v>
      </c>
      <c r="B60" s="15">
        <v>3150</v>
      </c>
      <c r="C60" s="30"/>
    </row>
    <row r="61" spans="1:3" ht="16.5" thickTop="1" thickBot="1">
      <c r="A61" s="12" t="s">
        <v>49</v>
      </c>
      <c r="B61" s="15">
        <v>3160</v>
      </c>
      <c r="C61" s="30"/>
    </row>
    <row r="62" spans="1:3" ht="16.5" thickTop="1" thickBot="1">
      <c r="A62" s="11" t="s">
        <v>50</v>
      </c>
      <c r="B62" s="14">
        <v>3200</v>
      </c>
      <c r="C62" s="32"/>
    </row>
    <row r="63" spans="1:3" ht="24" thickTop="1" thickBot="1">
      <c r="A63" s="13" t="s">
        <v>51</v>
      </c>
      <c r="B63" s="15">
        <v>3210</v>
      </c>
      <c r="C63" s="35"/>
    </row>
    <row r="64" spans="1:3" ht="24" thickTop="1" thickBot="1">
      <c r="A64" s="13" t="s">
        <v>52</v>
      </c>
      <c r="B64" s="15">
        <v>3220</v>
      </c>
      <c r="C64" s="35"/>
    </row>
    <row r="65" spans="1:4" ht="24" thickTop="1" thickBot="1">
      <c r="A65" s="12" t="s">
        <v>53</v>
      </c>
      <c r="B65" s="15">
        <v>3230</v>
      </c>
      <c r="C65" s="35"/>
    </row>
    <row r="66" spans="1:4" ht="16.5" thickTop="1" thickBot="1">
      <c r="A66" s="13" t="s">
        <v>54</v>
      </c>
      <c r="B66" s="15">
        <v>3240</v>
      </c>
      <c r="C66" s="30"/>
    </row>
    <row r="67" spans="1:4" ht="16.5" thickTop="1" thickBot="1">
      <c r="A67" s="14" t="s">
        <v>55</v>
      </c>
      <c r="B67" s="14">
        <v>4100</v>
      </c>
      <c r="C67" s="36"/>
    </row>
    <row r="68" spans="1:4" ht="16.5" thickTop="1" thickBot="1">
      <c r="A68" s="12" t="s">
        <v>56</v>
      </c>
      <c r="B68" s="15">
        <v>4110</v>
      </c>
      <c r="C68" s="31"/>
    </row>
    <row r="69" spans="1:4" ht="24" thickTop="1" thickBot="1">
      <c r="A69" s="17" t="s">
        <v>57</v>
      </c>
      <c r="B69" s="49">
        <v>4111</v>
      </c>
      <c r="C69" s="30"/>
    </row>
    <row r="70" spans="1:4" ht="24" thickTop="1" thickBot="1">
      <c r="A70" s="17" t="s">
        <v>58</v>
      </c>
      <c r="B70" s="49">
        <v>4112</v>
      </c>
      <c r="C70" s="30"/>
    </row>
    <row r="71" spans="1:4" ht="16.5" thickTop="1" thickBot="1">
      <c r="A71" s="24" t="s">
        <v>59</v>
      </c>
      <c r="B71" s="49">
        <v>4113</v>
      </c>
      <c r="C71" s="25"/>
    </row>
    <row r="72" spans="1:4" ht="16.5" thickTop="1" thickBot="1">
      <c r="A72" s="14" t="s">
        <v>60</v>
      </c>
      <c r="B72" s="14">
        <v>4200</v>
      </c>
      <c r="C72" s="32"/>
    </row>
    <row r="73" spans="1:4" ht="16.5" thickTop="1" thickBot="1">
      <c r="A73" s="12" t="s">
        <v>61</v>
      </c>
      <c r="B73" s="15">
        <v>4210</v>
      </c>
      <c r="C73" s="30"/>
    </row>
    <row r="74" spans="1:4" ht="16.5" thickTop="1" thickBot="1">
      <c r="A74" s="17" t="s">
        <v>62</v>
      </c>
      <c r="B74" s="49">
        <v>5000</v>
      </c>
      <c r="C74" s="25"/>
    </row>
    <row r="75" spans="1:4" ht="16.5" thickTop="1" thickBot="1">
      <c r="A75" s="17" t="s">
        <v>63</v>
      </c>
      <c r="B75" s="49">
        <v>9000</v>
      </c>
      <c r="C75" s="25"/>
    </row>
    <row r="76" spans="1:4" ht="16.5" thickTop="1" thickBot="1">
      <c r="A76" s="12"/>
      <c r="B76" s="46"/>
      <c r="C76" s="44"/>
      <c r="D76" s="45"/>
    </row>
    <row r="77" spans="1:4" ht="15.75" thickTop="1">
      <c r="A77" s="39"/>
      <c r="B77" s="40"/>
      <c r="C77" s="37"/>
    </row>
    <row r="78" spans="1:4">
      <c r="A78" s="8"/>
      <c r="C78" s="7"/>
    </row>
    <row r="79" spans="1:4">
      <c r="A79" s="6" t="s">
        <v>64</v>
      </c>
      <c r="B79" s="5"/>
      <c r="C79" s="2"/>
    </row>
    <row r="80" spans="1:4">
      <c r="A80" s="5"/>
      <c r="B80" s="6"/>
      <c r="C80" s="3" t="s">
        <v>65</v>
      </c>
    </row>
    <row r="82" spans="1:3">
      <c r="A82" s="50"/>
      <c r="B82" s="50"/>
      <c r="C82" s="50"/>
    </row>
  </sheetData>
  <mergeCells count="9">
    <mergeCell ref="A82:C82"/>
    <mergeCell ref="A1:C1"/>
    <mergeCell ref="A2:C2"/>
    <mergeCell ref="A4:C4"/>
    <mergeCell ref="A5:C5"/>
    <mergeCell ref="A6:C6"/>
    <mergeCell ref="A7:A9"/>
    <mergeCell ref="B7:B9"/>
    <mergeCell ref="C7:C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2"/>
  <sheetViews>
    <sheetView topLeftCell="A13" workbookViewId="0">
      <selection activeCell="C26" sqref="C26"/>
    </sheetView>
  </sheetViews>
  <sheetFormatPr defaultRowHeight="15"/>
  <cols>
    <col min="1" max="1" width="39.85546875" style="4" customWidth="1"/>
    <col min="2" max="2" width="13.140625" style="4" customWidth="1"/>
    <col min="3" max="3" width="34.28515625" style="4" customWidth="1"/>
    <col min="4" max="16384" width="9.140625" style="4"/>
  </cols>
  <sheetData>
    <row r="1" spans="1:3">
      <c r="A1" s="50"/>
      <c r="B1" s="50"/>
      <c r="C1" s="50"/>
    </row>
    <row r="2" spans="1:3">
      <c r="A2" s="51" t="s">
        <v>74</v>
      </c>
      <c r="B2" s="51"/>
      <c r="C2" s="51"/>
    </row>
    <row r="3" spans="1:3">
      <c r="A3" s="1"/>
      <c r="B3" s="1" t="s">
        <v>66</v>
      </c>
      <c r="C3" s="1"/>
    </row>
    <row r="4" spans="1:3">
      <c r="A4" s="51" t="s">
        <v>85</v>
      </c>
      <c r="B4" s="51"/>
      <c r="C4" s="51"/>
    </row>
    <row r="5" spans="1:3">
      <c r="A5" s="51"/>
      <c r="B5" s="51"/>
      <c r="C5" s="51"/>
    </row>
    <row r="6" spans="1:3" ht="15.75" thickBot="1">
      <c r="A6" s="51"/>
      <c r="B6" s="51"/>
      <c r="C6" s="51"/>
    </row>
    <row r="7" spans="1:3" ht="16.5" thickTop="1" thickBot="1">
      <c r="A7" s="52" t="s">
        <v>0</v>
      </c>
      <c r="B7" s="53" t="s">
        <v>67</v>
      </c>
      <c r="C7" s="54" t="s">
        <v>69</v>
      </c>
    </row>
    <row r="8" spans="1:3" ht="16.5" thickTop="1" thickBot="1">
      <c r="A8" s="52"/>
      <c r="B8" s="53"/>
      <c r="C8" s="55"/>
    </row>
    <row r="9" spans="1:3" ht="16.5" thickTop="1" thickBot="1">
      <c r="A9" s="52"/>
      <c r="B9" s="53"/>
      <c r="C9" s="56"/>
    </row>
    <row r="10" spans="1:3" ht="16.5" thickTop="1" thickBot="1">
      <c r="A10" s="48"/>
      <c r="B10" s="10">
        <v>2</v>
      </c>
      <c r="C10" s="10">
        <v>3</v>
      </c>
    </row>
    <row r="11" spans="1:3" ht="16.5" thickTop="1" thickBot="1">
      <c r="A11" s="47" t="s">
        <v>70</v>
      </c>
      <c r="B11" s="42"/>
      <c r="C11" s="43">
        <f>C12+C48</f>
        <v>1910195.75</v>
      </c>
    </row>
    <row r="12" spans="1:3" ht="22.5" thickTop="1" thickBot="1">
      <c r="A12" s="38" t="s">
        <v>68</v>
      </c>
      <c r="B12" s="38">
        <v>2000</v>
      </c>
      <c r="C12" s="16">
        <f>C13+C18+C42</f>
        <v>1910195.75</v>
      </c>
    </row>
    <row r="13" spans="1:3" ht="16.5" thickTop="1" thickBot="1">
      <c r="A13" s="11" t="s">
        <v>1</v>
      </c>
      <c r="B13" s="14">
        <v>2100</v>
      </c>
      <c r="C13" s="9">
        <f>C15+C17</f>
        <v>1467522.06</v>
      </c>
    </row>
    <row r="14" spans="1:3" ht="16.5" thickTop="1" thickBot="1">
      <c r="A14" s="12" t="s">
        <v>2</v>
      </c>
      <c r="B14" s="15">
        <v>2110</v>
      </c>
      <c r="C14" s="26">
        <f>C15+C16</f>
        <v>1205514.3700000001</v>
      </c>
    </row>
    <row r="15" spans="1:3" ht="16.5" thickTop="1" thickBot="1">
      <c r="A15" s="17" t="s">
        <v>3</v>
      </c>
      <c r="B15" s="49">
        <v>2111</v>
      </c>
      <c r="C15" s="28">
        <f>107203.16+113574.63+24009.1+95874.23+3653.68+371542.08+489657.49</f>
        <v>1205514.3700000001</v>
      </c>
    </row>
    <row r="16" spans="1:3" ht="16.5" thickTop="1" thickBot="1">
      <c r="A16" s="17" t="s">
        <v>4</v>
      </c>
      <c r="B16" s="49">
        <v>2112</v>
      </c>
      <c r="C16" s="28"/>
    </row>
    <row r="17" spans="1:3" ht="16.5" thickTop="1" thickBot="1">
      <c r="A17" s="13" t="s">
        <v>5</v>
      </c>
      <c r="B17" s="15">
        <v>2120</v>
      </c>
      <c r="C17" s="27">
        <f>80187.72+107416.17+803.81+21092.33+5942+22995.25+23570.41</f>
        <v>262007.69000000003</v>
      </c>
    </row>
    <row r="18" spans="1:3" ht="16.5" thickTop="1" thickBot="1">
      <c r="A18" s="18" t="s">
        <v>6</v>
      </c>
      <c r="B18" s="14">
        <v>2200</v>
      </c>
      <c r="C18" s="29">
        <f>C19+C20+C21+C22+C23+C24+C25</f>
        <v>442673.69</v>
      </c>
    </row>
    <row r="19" spans="1:3" ht="16.5" thickTop="1" thickBot="1">
      <c r="A19" s="12" t="s">
        <v>7</v>
      </c>
      <c r="B19" s="15">
        <v>2210</v>
      </c>
      <c r="C19" s="27">
        <v>48308</v>
      </c>
    </row>
    <row r="20" spans="1:3" ht="16.5" thickTop="1" thickBot="1">
      <c r="A20" s="12" t="s">
        <v>8</v>
      </c>
      <c r="B20" s="15">
        <v>2220</v>
      </c>
      <c r="C20" s="27"/>
    </row>
    <row r="21" spans="1:3" ht="16.5" thickTop="1" thickBot="1">
      <c r="A21" s="12" t="s">
        <v>9</v>
      </c>
      <c r="B21" s="15">
        <v>2230</v>
      </c>
      <c r="C21" s="27"/>
    </row>
    <row r="22" spans="1:3" ht="16.5" thickTop="1" thickBot="1">
      <c r="A22" s="12" t="s">
        <v>10</v>
      </c>
      <c r="B22" s="15">
        <v>2240</v>
      </c>
      <c r="C22" s="27">
        <v>2778</v>
      </c>
    </row>
    <row r="23" spans="1:3" ht="16.5" thickTop="1" thickBot="1">
      <c r="A23" s="12" t="s">
        <v>11</v>
      </c>
      <c r="B23" s="15">
        <v>2250</v>
      </c>
      <c r="C23" s="27"/>
    </row>
    <row r="24" spans="1:3" ht="16.5" thickTop="1" thickBot="1">
      <c r="A24" s="13" t="s">
        <v>12</v>
      </c>
      <c r="B24" s="15">
        <v>2260</v>
      </c>
      <c r="C24" s="27"/>
    </row>
    <row r="25" spans="1:3" ht="16.5" thickTop="1" thickBot="1">
      <c r="A25" s="13" t="s">
        <v>13</v>
      </c>
      <c r="B25" s="15">
        <v>2270</v>
      </c>
      <c r="C25" s="26">
        <f>C26+C27+C28+C29+C30+C31</f>
        <v>391587.69</v>
      </c>
    </row>
    <row r="26" spans="1:3" ht="16.5" thickTop="1" thickBot="1">
      <c r="A26" s="17" t="s">
        <v>14</v>
      </c>
      <c r="B26" s="49">
        <v>2271</v>
      </c>
      <c r="C26" s="28">
        <v>391203.48</v>
      </c>
    </row>
    <row r="27" spans="1:3" ht="16.5" thickTop="1" thickBot="1">
      <c r="A27" s="17" t="s">
        <v>15</v>
      </c>
      <c r="B27" s="49">
        <v>2272</v>
      </c>
      <c r="C27" s="28"/>
    </row>
    <row r="28" spans="1:3" ht="16.5" thickTop="1" thickBot="1">
      <c r="A28" s="17" t="s">
        <v>16</v>
      </c>
      <c r="B28" s="49">
        <v>2273</v>
      </c>
      <c r="C28" s="28"/>
    </row>
    <row r="29" spans="1:3" ht="16.5" thickTop="1" thickBot="1">
      <c r="A29" s="17" t="s">
        <v>17</v>
      </c>
      <c r="B29" s="49">
        <v>2274</v>
      </c>
      <c r="C29" s="28"/>
    </row>
    <row r="30" spans="1:3" ht="16.5" thickTop="1" thickBot="1">
      <c r="A30" s="17" t="s">
        <v>18</v>
      </c>
      <c r="B30" s="49">
        <v>2275</v>
      </c>
      <c r="C30" s="28">
        <v>384.21</v>
      </c>
    </row>
    <row r="31" spans="1:3" ht="16.5" thickTop="1" thickBot="1">
      <c r="A31" s="17" t="s">
        <v>19</v>
      </c>
      <c r="B31" s="49">
        <v>2276</v>
      </c>
      <c r="C31" s="28"/>
    </row>
    <row r="32" spans="1:3" ht="24" thickTop="1" thickBot="1">
      <c r="A32" s="13" t="s">
        <v>20</v>
      </c>
      <c r="B32" s="15">
        <v>2280</v>
      </c>
      <c r="C32" s="26"/>
    </row>
    <row r="33" spans="1:3" ht="22.5" thickTop="1" thickBot="1">
      <c r="A33" s="19" t="s">
        <v>21</v>
      </c>
      <c r="B33" s="49">
        <v>2281</v>
      </c>
      <c r="C33" s="28"/>
    </row>
    <row r="34" spans="1:3" ht="22.5" thickTop="1" thickBot="1">
      <c r="A34" s="20" t="s">
        <v>22</v>
      </c>
      <c r="B34" s="49">
        <v>2282</v>
      </c>
      <c r="C34" s="28"/>
    </row>
    <row r="35" spans="1:3" ht="16.5" thickTop="1" thickBot="1">
      <c r="A35" s="11" t="s">
        <v>23</v>
      </c>
      <c r="B35" s="14">
        <v>2400</v>
      </c>
      <c r="C35" s="29"/>
    </row>
    <row r="36" spans="1:3" ht="16.5" thickTop="1" thickBot="1">
      <c r="A36" s="21" t="s">
        <v>24</v>
      </c>
      <c r="B36" s="15">
        <v>2410</v>
      </c>
      <c r="C36" s="27"/>
    </row>
    <row r="37" spans="1:3" ht="16.5" thickTop="1" thickBot="1">
      <c r="A37" s="21" t="s">
        <v>25</v>
      </c>
      <c r="B37" s="15">
        <v>2420</v>
      </c>
      <c r="C37" s="27"/>
    </row>
    <row r="38" spans="1:3" ht="16.5" thickTop="1" thickBot="1">
      <c r="A38" s="22" t="s">
        <v>26</v>
      </c>
      <c r="B38" s="14">
        <v>2600</v>
      </c>
      <c r="C38" s="29"/>
    </row>
    <row r="39" spans="1:3" ht="24" thickTop="1" thickBot="1">
      <c r="A39" s="13" t="s">
        <v>27</v>
      </c>
      <c r="B39" s="15">
        <v>2610</v>
      </c>
      <c r="C39" s="30"/>
    </row>
    <row r="40" spans="1:3" ht="24" thickTop="1" thickBot="1">
      <c r="A40" s="13" t="s">
        <v>28</v>
      </c>
      <c r="B40" s="15">
        <v>2620</v>
      </c>
      <c r="C40" s="30"/>
    </row>
    <row r="41" spans="1:3" ht="24" thickTop="1" thickBot="1">
      <c r="A41" s="21" t="s">
        <v>29</v>
      </c>
      <c r="B41" s="15">
        <v>2630</v>
      </c>
      <c r="C41" s="30"/>
    </row>
    <row r="42" spans="1:3" ht="16.5" thickTop="1" thickBot="1">
      <c r="A42" s="18" t="s">
        <v>30</v>
      </c>
      <c r="B42" s="14">
        <v>2700</v>
      </c>
      <c r="C42" s="32">
        <f>C44+C43</f>
        <v>0</v>
      </c>
    </row>
    <row r="43" spans="1:3" ht="16.5" thickTop="1" thickBot="1">
      <c r="A43" s="13" t="s">
        <v>31</v>
      </c>
      <c r="B43" s="15">
        <v>2710</v>
      </c>
      <c r="C43" s="30"/>
    </row>
    <row r="44" spans="1:3" ht="16.5" thickTop="1" thickBot="1">
      <c r="A44" s="13" t="s">
        <v>32</v>
      </c>
      <c r="B44" s="15">
        <v>2720</v>
      </c>
      <c r="C44" s="30"/>
    </row>
    <row r="45" spans="1:3" ht="16.5" thickTop="1" thickBot="1">
      <c r="A45" s="13" t="s">
        <v>33</v>
      </c>
      <c r="B45" s="15">
        <v>2730</v>
      </c>
      <c r="C45" s="30"/>
    </row>
    <row r="46" spans="1:3" ht="16.5" thickTop="1" thickBot="1">
      <c r="A46" s="18" t="s">
        <v>34</v>
      </c>
      <c r="B46" s="14">
        <v>2800</v>
      </c>
      <c r="C46" s="33"/>
    </row>
    <row r="47" spans="1:3" ht="16.5" thickTop="1" thickBot="1">
      <c r="A47" s="14" t="s">
        <v>35</v>
      </c>
      <c r="B47" s="14">
        <v>3000</v>
      </c>
      <c r="C47" s="32"/>
    </row>
    <row r="48" spans="1:3" ht="16.5" thickTop="1" thickBot="1">
      <c r="A48" s="11" t="s">
        <v>36</v>
      </c>
      <c r="B48" s="14">
        <v>3100</v>
      </c>
      <c r="C48" s="32">
        <f>C49+C55</f>
        <v>0</v>
      </c>
    </row>
    <row r="49" spans="1:3" ht="24" thickTop="1" thickBot="1">
      <c r="A49" s="13" t="s">
        <v>37</v>
      </c>
      <c r="B49" s="15">
        <v>3110</v>
      </c>
      <c r="C49" s="30"/>
    </row>
    <row r="50" spans="1:3" ht="16.5" thickTop="1" thickBot="1">
      <c r="A50" s="21" t="s">
        <v>38</v>
      </c>
      <c r="B50" s="15">
        <v>3120</v>
      </c>
      <c r="C50" s="34"/>
    </row>
    <row r="51" spans="1:3" ht="16.5" thickTop="1" thickBot="1">
      <c r="A51" s="17" t="s">
        <v>39</v>
      </c>
      <c r="B51" s="49">
        <v>3121</v>
      </c>
      <c r="C51" s="25"/>
    </row>
    <row r="52" spans="1:3" ht="16.5" thickTop="1" thickBot="1">
      <c r="A52" s="17" t="s">
        <v>40</v>
      </c>
      <c r="B52" s="49">
        <v>3122</v>
      </c>
      <c r="C52" s="25"/>
    </row>
    <row r="53" spans="1:3" ht="16.5" thickTop="1" thickBot="1">
      <c r="A53" s="12" t="s">
        <v>41</v>
      </c>
      <c r="B53" s="15">
        <v>3130</v>
      </c>
      <c r="C53" s="31"/>
    </row>
    <row r="54" spans="1:3" ht="16.5" thickTop="1" thickBot="1">
      <c r="A54" s="17" t="s">
        <v>42</v>
      </c>
      <c r="B54" s="49">
        <v>3131</v>
      </c>
      <c r="C54" s="25"/>
    </row>
    <row r="55" spans="1:3" ht="16.5" thickTop="1" thickBot="1">
      <c r="A55" s="17" t="s">
        <v>43</v>
      </c>
      <c r="B55" s="49">
        <v>3132</v>
      </c>
      <c r="C55" s="25"/>
    </row>
    <row r="56" spans="1:3" ht="16.5" thickTop="1" thickBot="1">
      <c r="A56" s="12" t="s">
        <v>44</v>
      </c>
      <c r="B56" s="15">
        <v>3140</v>
      </c>
      <c r="C56" s="31"/>
    </row>
    <row r="57" spans="1:3" ht="16.5" thickTop="1" thickBot="1">
      <c r="A57" s="23" t="s">
        <v>45</v>
      </c>
      <c r="B57" s="49">
        <v>3141</v>
      </c>
      <c r="C57" s="25"/>
    </row>
    <row r="58" spans="1:3" ht="16.5" thickTop="1" thickBot="1">
      <c r="A58" s="23" t="s">
        <v>46</v>
      </c>
      <c r="B58" s="49">
        <v>3142</v>
      </c>
      <c r="C58" s="25"/>
    </row>
    <row r="59" spans="1:3" ht="24.75" thickTop="1" thickBot="1">
      <c r="A59" s="23" t="s">
        <v>47</v>
      </c>
      <c r="B59" s="49">
        <v>3143</v>
      </c>
      <c r="C59" s="25"/>
    </row>
    <row r="60" spans="1:3" ht="16.5" thickTop="1" thickBot="1">
      <c r="A60" s="12" t="s">
        <v>48</v>
      </c>
      <c r="B60" s="15">
        <v>3150</v>
      </c>
      <c r="C60" s="30"/>
    </row>
    <row r="61" spans="1:3" ht="16.5" thickTop="1" thickBot="1">
      <c r="A61" s="12" t="s">
        <v>49</v>
      </c>
      <c r="B61" s="15">
        <v>3160</v>
      </c>
      <c r="C61" s="30"/>
    </row>
    <row r="62" spans="1:3" ht="16.5" thickTop="1" thickBot="1">
      <c r="A62" s="11" t="s">
        <v>50</v>
      </c>
      <c r="B62" s="14">
        <v>3200</v>
      </c>
      <c r="C62" s="32"/>
    </row>
    <row r="63" spans="1:3" ht="24" thickTop="1" thickBot="1">
      <c r="A63" s="13" t="s">
        <v>51</v>
      </c>
      <c r="B63" s="15">
        <v>3210</v>
      </c>
      <c r="C63" s="35"/>
    </row>
    <row r="64" spans="1:3" ht="24" thickTop="1" thickBot="1">
      <c r="A64" s="13" t="s">
        <v>52</v>
      </c>
      <c r="B64" s="15">
        <v>3220</v>
      </c>
      <c r="C64" s="35"/>
    </row>
    <row r="65" spans="1:4" ht="24" thickTop="1" thickBot="1">
      <c r="A65" s="12" t="s">
        <v>53</v>
      </c>
      <c r="B65" s="15">
        <v>3230</v>
      </c>
      <c r="C65" s="35"/>
    </row>
    <row r="66" spans="1:4" ht="16.5" thickTop="1" thickBot="1">
      <c r="A66" s="13" t="s">
        <v>54</v>
      </c>
      <c r="B66" s="15">
        <v>3240</v>
      </c>
      <c r="C66" s="30"/>
    </row>
    <row r="67" spans="1:4" ht="16.5" thickTop="1" thickBot="1">
      <c r="A67" s="14" t="s">
        <v>55</v>
      </c>
      <c r="B67" s="14">
        <v>4100</v>
      </c>
      <c r="C67" s="36"/>
    </row>
    <row r="68" spans="1:4" ht="16.5" thickTop="1" thickBot="1">
      <c r="A68" s="12" t="s">
        <v>56</v>
      </c>
      <c r="B68" s="15">
        <v>4110</v>
      </c>
      <c r="C68" s="31"/>
    </row>
    <row r="69" spans="1:4" ht="24" thickTop="1" thickBot="1">
      <c r="A69" s="17" t="s">
        <v>57</v>
      </c>
      <c r="B69" s="49">
        <v>4111</v>
      </c>
      <c r="C69" s="30"/>
    </row>
    <row r="70" spans="1:4" ht="24" thickTop="1" thickBot="1">
      <c r="A70" s="17" t="s">
        <v>58</v>
      </c>
      <c r="B70" s="49">
        <v>4112</v>
      </c>
      <c r="C70" s="30"/>
    </row>
    <row r="71" spans="1:4" ht="16.5" thickTop="1" thickBot="1">
      <c r="A71" s="24" t="s">
        <v>59</v>
      </c>
      <c r="B71" s="49">
        <v>4113</v>
      </c>
      <c r="C71" s="25"/>
    </row>
    <row r="72" spans="1:4" ht="16.5" thickTop="1" thickBot="1">
      <c r="A72" s="14" t="s">
        <v>60</v>
      </c>
      <c r="B72" s="14">
        <v>4200</v>
      </c>
      <c r="C72" s="32"/>
    </row>
    <row r="73" spans="1:4" ht="16.5" thickTop="1" thickBot="1">
      <c r="A73" s="12" t="s">
        <v>61</v>
      </c>
      <c r="B73" s="15">
        <v>4210</v>
      </c>
      <c r="C73" s="30"/>
    </row>
    <row r="74" spans="1:4" ht="16.5" thickTop="1" thickBot="1">
      <c r="A74" s="17" t="s">
        <v>62</v>
      </c>
      <c r="B74" s="49">
        <v>5000</v>
      </c>
      <c r="C74" s="25"/>
    </row>
    <row r="75" spans="1:4" ht="16.5" thickTop="1" thickBot="1">
      <c r="A75" s="17" t="s">
        <v>63</v>
      </c>
      <c r="B75" s="49">
        <v>9000</v>
      </c>
      <c r="C75" s="25"/>
    </row>
    <row r="76" spans="1:4" ht="16.5" thickTop="1" thickBot="1">
      <c r="A76" s="12"/>
      <c r="B76" s="46"/>
      <c r="C76" s="44"/>
      <c r="D76" s="45"/>
    </row>
    <row r="77" spans="1:4" ht="15.75" thickTop="1">
      <c r="A77" s="39"/>
      <c r="B77" s="40"/>
      <c r="C77" s="37"/>
    </row>
    <row r="78" spans="1:4">
      <c r="A78" s="8"/>
      <c r="C78" s="7"/>
    </row>
    <row r="79" spans="1:4">
      <c r="A79" s="6" t="s">
        <v>64</v>
      </c>
      <c r="B79" s="5"/>
      <c r="C79" s="2"/>
    </row>
    <row r="80" spans="1:4">
      <c r="A80" s="5"/>
      <c r="B80" s="6"/>
      <c r="C80" s="3" t="s">
        <v>65</v>
      </c>
    </row>
    <row r="82" spans="1:3">
      <c r="A82" s="50"/>
      <c r="B82" s="50"/>
      <c r="C82" s="50"/>
    </row>
  </sheetData>
  <mergeCells count="9">
    <mergeCell ref="A82:C82"/>
    <mergeCell ref="A1:C1"/>
    <mergeCell ref="A2:C2"/>
    <mergeCell ref="A4:C4"/>
    <mergeCell ref="A5:C5"/>
    <mergeCell ref="A6:C6"/>
    <mergeCell ref="A7:A9"/>
    <mergeCell ref="B7:B9"/>
    <mergeCell ref="C7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Раковець</vt:lpstr>
      <vt:lpstr>Монастирчани</vt:lpstr>
      <vt:lpstr>Кричка</vt:lpstr>
      <vt:lpstr>Кривець</vt:lpstr>
      <vt:lpstr>Богрівка</vt:lpstr>
      <vt:lpstr>Яблунька</vt:lpstr>
      <vt:lpstr>Пороги</vt:lpstr>
      <vt:lpstr>Маркова</vt:lpstr>
      <vt:lpstr>Манява</vt:lpstr>
      <vt:lpstr>Гута</vt:lpstr>
      <vt:lpstr>Бабче</vt:lpstr>
      <vt:lpstr>Солотвин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2019-11-14T07:56:53Z</cp:lastPrinted>
  <dcterms:created xsi:type="dcterms:W3CDTF">2018-01-31T09:16:17Z</dcterms:created>
  <dcterms:modified xsi:type="dcterms:W3CDTF">2021-04-09T07:47:52Z</dcterms:modified>
</cp:coreProperties>
</file>