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<sst xmlns="http://schemas.openxmlformats.org/spreadsheetml/2006/main" count="120" uniqueCount="111">
  <si>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</si>
  <si>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</si>
  <si>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</si>
  <si>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</si>
  <si>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</si>
  <si>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</si>
  <si>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</si>
  <si>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</si>
  <si>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</si>
  <si>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</si>
  <si>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</si>
  <si>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</si>
  <si>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</si>
  <si>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</si>
  <si>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</si>
  <si>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</si>
  <si>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</si>
  <si>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</si>
  <si>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</si>
  <si>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</si>
  <si>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</si>
  <si>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</si>
  <si>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</si>
  <si>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</si>
  <si>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</si>
  <si>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</si>
  <si>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</si>
  <si>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</si>
  <si>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</si>
  <si>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</si>
  <si>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</si>
  <si>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</si>
  <si>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</si>
  <si>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</si>
  <si>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</si>
  <si>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</si>
  <si>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</si>
  <si>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</si>
  <si>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</si>
  <si>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</si>
  <si>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</si>
  <si>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</si>
  <si>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</si>
  <si>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</si>
  <si>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</si>
  <si>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</si>
  <si>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</si>
  <si>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</si>
  <si>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</si>
  <si>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</si>
  <si>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</si>
  <si>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</si>
  <si>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</si>
  <si>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</si>
  <si>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</si>
  <si>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</si>
  <si>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</si>
  <si>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</si>
  <si>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</si>
  <si>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</si>
  <si>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</si>
  <si>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</si>
  <si>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</si>
  <si>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</si>
  <si>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</si>
  <si>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</si>
  <si>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</si>
  <si>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</si>
  <si>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</si>
  <si>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</si>
  <si>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</si>
  <si>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</si>
  <si>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</si>
  <si>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</si>
  <si>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</si>
  <si>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</si>
  <si>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</si>
  <si>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</si>
  <si>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</si>
  <si>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</si>
  <si>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</si>
  <si>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</si>
  <si>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</si>
  <si>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</si>
  <si>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</si>
  <si>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</si>
  <si>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</si>
  <si>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</si>
  <si>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</si>
  <si>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</si>
  <si>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</si>
  <si>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</si>
  <si>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</si>
  <si>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</si>
  <si>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</si>
  <si>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</si>
  <si>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</si>
  <si>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</si>
  <si>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</si>
  <si>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</si>
  <si>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</si>
  <si>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</si>
  <si>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</si>
  <si>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-</t>
  </si>
  <si>
    <t>Головний бухгалтер</t>
  </si>
  <si>
    <t>0611020</t>
  </si>
  <si>
    <t>про надходження та використання коштів загального фонду (форма №2д, №2м)</t>
  </si>
  <si>
    <t>Надання загальної середньої освіти загальноосвітніми навчальними закладами</t>
  </si>
  <si>
    <t>Мнишинський НВК ЗОШ І-ІІ ступенів-ДНЗ</t>
  </si>
  <si>
    <t>с. Мнишин</t>
  </si>
  <si>
    <t>станом на 01 травня 2020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</si>
</sst>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16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2" fontId="10" fillId="2" borderId="4" xfId="0" applyNumberFormat="1" applyFont="1" applyFill="1" applyBorder="1" applyAlignment="1" applyProtection="1">
      <alignment horizontal="right" vertical="center" wrapText="1"/>
      <protection/>
    </xf>
    <xf numFmtId="172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4" fillId="2" borderId="4" xfId="0" applyNumberFormat="1" applyFont="1" applyFill="1" applyBorder="1" applyAlignment="1" applyProtection="1">
      <alignment horizontal="right" vertical="center" wrapText="1"/>
      <protection/>
    </xf>
    <xf numFmtId="172" fontId="4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7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2" fontId="10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0" borderId="4" xfId="0" applyNumberFormat="1" applyFont="1" applyBorder="1" applyAlignment="1" applyProtection="1">
      <alignment horizontal="right" vertical="center"/>
      <protection/>
    </xf>
    <xf numFmtId="172" fontId="4" fillId="2" borderId="4" xfId="0" applyNumberFormat="1" applyFont="1" applyFill="1" applyBorder="1" applyAlignment="1" applyProtection="1">
      <alignment horizontal="right" vertical="center"/>
      <protection locked="0"/>
    </xf>
    <xf numFmtId="172" fontId="4" fillId="2" borderId="4" xfId="0" applyNumberFormat="1" applyFont="1" applyFill="1" applyBorder="1" applyAlignment="1" applyProtection="1">
      <alignment horizontal="right" vertical="center"/>
      <protection/>
    </xf>
    <xf numFmtId="172" fontId="7" fillId="0" borderId="4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vertical="center" wrapText="1"/>
    </xf>
    <xf numFmtId="172" fontId="7" fillId="2" borderId="4" xfId="0" applyNumberFormat="1" applyFont="1" applyFill="1" applyBorder="1" applyAlignment="1" applyProtection="1">
      <alignment horizontal="right" vertical="center"/>
      <protection locked="0"/>
    </xf>
    <xf numFmtId="172" fontId="7" fillId="2" borderId="4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Border="1" applyAlignment="1">
      <alignment vertical="center" wrapText="1"/>
    </xf>
    <xf numFmtId="172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5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  <row r="30">
          <cell r="F30" t="str">
            <v>Керівник 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6">
      <selection activeCell="E15" sqref="E15:J15"/>
    </sheetView>
  </sheetViews>
  <sheetFormatPr defaultColWidth="9.00390625" defaultRowHeight="12.75"/>
  <cols>
    <col min="1" max="1" width="59.125" style="56" customWidth="1"/>
    <col min="2" max="2" width="5.875" style="56" customWidth="1"/>
    <col min="3" max="3" width="4.875" style="56" customWidth="1"/>
    <col min="4" max="4" width="10.00390625" style="56" customWidth="1"/>
    <col min="5" max="5" width="10.125" style="56" customWidth="1"/>
    <col min="6" max="6" width="7.625" style="56" customWidth="1"/>
    <col min="7" max="7" width="11.25390625" style="56" customWidth="1"/>
    <col min="8" max="8" width="10.75390625" style="56" customWidth="1"/>
    <col min="9" max="9" width="13.75390625" style="56" hidden="1" customWidth="1"/>
    <col min="10" max="10" width="11.625" style="56" customWidth="1"/>
  </cols>
  <sheetData>
    <row r="1" spans="1:10" ht="12" customHeight="1">
      <c r="A1" s="1"/>
      <c r="B1" s="1"/>
      <c r="C1" s="1"/>
      <c r="D1" s="1"/>
      <c r="E1" s="1"/>
      <c r="F1" s="1"/>
      <c r="G1" s="63" t="s">
        <v>0</v>
      </c>
      <c r="H1" s="63"/>
      <c r="I1" s="63"/>
      <c r="J1" s="63"/>
    </row>
    <row r="2" spans="1:10" ht="15">
      <c r="A2" s="1"/>
      <c r="B2" s="1"/>
      <c r="C2" s="1"/>
      <c r="D2" s="1"/>
      <c r="E2" s="1"/>
      <c r="F2" s="1"/>
      <c r="G2" s="63"/>
      <c r="H2" s="63"/>
      <c r="I2" s="63"/>
      <c r="J2" s="63"/>
    </row>
    <row r="3" spans="1:10" ht="25.5" customHeight="1">
      <c r="A3" s="1"/>
      <c r="B3" s="1"/>
      <c r="C3" s="1"/>
      <c r="D3" s="1"/>
      <c r="E3" s="1"/>
      <c r="F3" s="1"/>
      <c r="G3" s="63"/>
      <c r="H3" s="63"/>
      <c r="I3" s="63"/>
      <c r="J3" s="63"/>
    </row>
    <row r="4" spans="1:10" ht="14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4.25">
      <c r="A5" s="65" t="s">
        <v>106</v>
      </c>
      <c r="B5" s="65"/>
      <c r="C5" s="65"/>
      <c r="D5" s="65"/>
      <c r="E5" s="65"/>
      <c r="F5" s="65"/>
      <c r="G5" s="2"/>
      <c r="H5" s="3">
        <f>IF('[1]ЗАПОЛНИТЬ'!$F$7=1,'[1]шапки'!D2,"")</f>
      </c>
      <c r="I5" s="3"/>
      <c r="J5" s="3"/>
    </row>
    <row r="6" spans="1:10" ht="14.25">
      <c r="A6" s="64" t="s">
        <v>110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7" t="s">
        <v>3</v>
      </c>
      <c r="B9" s="66" t="s">
        <v>108</v>
      </c>
      <c r="C9" s="66"/>
      <c r="D9" s="66"/>
      <c r="E9" s="66"/>
      <c r="F9" s="66"/>
      <c r="G9" s="66"/>
      <c r="H9" s="8" t="s">
        <v>4</v>
      </c>
      <c r="I9" s="4"/>
      <c r="J9" s="9">
        <v>22558033</v>
      </c>
    </row>
    <row r="10" spans="1:10" ht="12.75">
      <c r="A10" s="10" t="s">
        <v>5</v>
      </c>
      <c r="B10" s="67" t="s">
        <v>109</v>
      </c>
      <c r="C10" s="67"/>
      <c r="D10" s="67"/>
      <c r="E10" s="67"/>
      <c r="F10" s="67"/>
      <c r="G10" s="67"/>
      <c r="H10" s="4" t="s">
        <v>6</v>
      </c>
      <c r="I10" s="4"/>
      <c r="J10" s="11">
        <v>562155100</v>
      </c>
    </row>
    <row r="11" spans="1:10" ht="12.75">
      <c r="A11" s="12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4" t="s">
        <v>8</v>
      </c>
      <c r="I11" s="4"/>
      <c r="J11" s="11">
        <v>430</v>
      </c>
    </row>
    <row r="12" spans="1:10" ht="18" customHeight="1">
      <c r="A12" s="69" t="s">
        <v>9</v>
      </c>
      <c r="B12" s="69"/>
      <c r="C12" s="69"/>
      <c r="D12" s="13" t="str">
        <f>'[1]ЗАПОЛНИТЬ'!H9</f>
        <v>350</v>
      </c>
      <c r="E12" s="70" t="str">
        <f>IF(D12&gt;0,VLOOKUP(D12,'[1]ДовидникКВК(ГОС)'!A:B,2,FALSE),"")</f>
        <v>Міністерство фінансів України</v>
      </c>
      <c r="F12" s="71"/>
      <c r="G12" s="72"/>
      <c r="H12" s="14"/>
      <c r="I12" s="4"/>
      <c r="J12" s="4"/>
    </row>
    <row r="13" spans="1:10" ht="12.75">
      <c r="A13" s="69" t="s">
        <v>10</v>
      </c>
      <c r="B13" s="69"/>
      <c r="C13" s="69"/>
      <c r="D13" s="15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69" t="s">
        <v>11</v>
      </c>
      <c r="B14" s="69"/>
      <c r="C14" s="69"/>
      <c r="D14" s="16" t="str">
        <f>'[1]ЗАПОЛНИТЬ'!H10</f>
        <v>010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69" t="s">
        <v>12</v>
      </c>
      <c r="B15" s="69"/>
      <c r="C15" s="69"/>
      <c r="D15" s="17" t="s">
        <v>105</v>
      </c>
      <c r="E15" s="75" t="s">
        <v>107</v>
      </c>
      <c r="F15" s="75"/>
      <c r="G15" s="75"/>
      <c r="H15" s="75"/>
      <c r="I15" s="75"/>
      <c r="J15" s="75"/>
    </row>
    <row r="16" spans="1:10" ht="12.75">
      <c r="A16" s="18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 thickBot="1">
      <c r="A17"/>
      <c r="B17"/>
      <c r="C17"/>
      <c r="D17"/>
      <c r="E17"/>
      <c r="F17"/>
      <c r="G17"/>
      <c r="H17"/>
      <c r="I17"/>
      <c r="J17"/>
    </row>
    <row r="18" spans="1:10" ht="14.25" thickBot="1" thickTop="1">
      <c r="A18" s="76" t="s">
        <v>14</v>
      </c>
      <c r="B18" s="77" t="s">
        <v>15</v>
      </c>
      <c r="C18" s="76" t="s">
        <v>16</v>
      </c>
      <c r="D18" s="77" t="s">
        <v>17</v>
      </c>
      <c r="E18" s="77" t="s">
        <v>18</v>
      </c>
      <c r="F18" s="78" t="s">
        <v>19</v>
      </c>
      <c r="G18" s="78" t="s">
        <v>20</v>
      </c>
      <c r="H18" s="78" t="s">
        <v>21</v>
      </c>
      <c r="I18" s="78" t="s">
        <v>22</v>
      </c>
      <c r="J18" s="77" t="s">
        <v>23</v>
      </c>
    </row>
    <row r="19" spans="1:10" ht="14.25" thickBot="1" thickTop="1">
      <c r="A19" s="76"/>
      <c r="B19" s="77"/>
      <c r="C19" s="76"/>
      <c r="D19" s="77"/>
      <c r="E19" s="77"/>
      <c r="F19" s="78"/>
      <c r="G19" s="78"/>
      <c r="H19" s="78"/>
      <c r="I19" s="78"/>
      <c r="J19" s="77"/>
    </row>
    <row r="20" spans="1:10" ht="14.25" thickBot="1" thickTop="1">
      <c r="A20" s="76"/>
      <c r="B20" s="77"/>
      <c r="C20" s="76"/>
      <c r="D20" s="77"/>
      <c r="E20" s="77"/>
      <c r="F20" s="78"/>
      <c r="G20" s="78"/>
      <c r="H20" s="78"/>
      <c r="I20" s="78"/>
      <c r="J20" s="77"/>
    </row>
    <row r="21" spans="1:10" ht="14.2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9</v>
      </c>
    </row>
    <row r="22" spans="1:10" ht="14.25" thickBot="1" thickTop="1">
      <c r="A22" s="21" t="s">
        <v>24</v>
      </c>
      <c r="B22" s="21" t="s">
        <v>25</v>
      </c>
      <c r="C22" s="22" t="s">
        <v>26</v>
      </c>
      <c r="D22" s="23">
        <f>D23+D58+D78+D83+D86</f>
        <v>2173420</v>
      </c>
      <c r="E22" s="23">
        <v>748470</v>
      </c>
      <c r="F22" s="23">
        <f>F23+F58+F78+F83+F86</f>
        <v>0</v>
      </c>
      <c r="G22" s="23">
        <f>G23+G58+G78+G83+G86</f>
        <v>602835.63</v>
      </c>
      <c r="H22" s="23">
        <f>H23+H58+H78+H83+H86</f>
        <v>602835.63</v>
      </c>
      <c r="I22" s="23">
        <f>I23+I58+I78+I83+I86</f>
        <v>0</v>
      </c>
      <c r="J22" s="23">
        <f>F22+G22-H22</f>
        <v>0</v>
      </c>
    </row>
    <row r="23" spans="1:10" ht="23.25" thickBot="1" thickTop="1">
      <c r="A23" s="19" t="s">
        <v>27</v>
      </c>
      <c r="B23" s="21">
        <v>2000</v>
      </c>
      <c r="C23" s="22" t="s">
        <v>28</v>
      </c>
      <c r="D23" s="23">
        <f aca="true" t="shared" si="0" ref="D23:I23">D24+D29+D46+D49+D53+D57</f>
        <v>2173420</v>
      </c>
      <c r="E23" s="23">
        <v>0</v>
      </c>
      <c r="F23" s="23">
        <f t="shared" si="0"/>
        <v>0</v>
      </c>
      <c r="G23" s="23">
        <f t="shared" si="0"/>
        <v>602835.63</v>
      </c>
      <c r="H23" s="23">
        <f t="shared" si="0"/>
        <v>602835.63</v>
      </c>
      <c r="I23" s="23">
        <f t="shared" si="0"/>
        <v>0</v>
      </c>
      <c r="J23" s="23">
        <f>F23+G23-H23</f>
        <v>0</v>
      </c>
    </row>
    <row r="24" spans="1:10" ht="14.25" thickBot="1" thickTop="1">
      <c r="A24" s="24" t="s">
        <v>29</v>
      </c>
      <c r="B24" s="21">
        <v>2100</v>
      </c>
      <c r="C24" s="22" t="s">
        <v>30</v>
      </c>
      <c r="D24" s="23">
        <f>D25+D28</f>
        <v>2066000</v>
      </c>
      <c r="E24" s="23">
        <v>0</v>
      </c>
      <c r="F24" s="23">
        <f>F25+F28</f>
        <v>0</v>
      </c>
      <c r="G24" s="23">
        <f>G25+G28</f>
        <v>584067.41</v>
      </c>
      <c r="H24" s="23">
        <f>H25+H28</f>
        <v>584067.41</v>
      </c>
      <c r="I24" s="23">
        <f>I25+I28</f>
        <v>0</v>
      </c>
      <c r="J24" s="23">
        <f aca="true" t="shared" si="1" ref="J24:J86">F24+G24-H24</f>
        <v>0</v>
      </c>
    </row>
    <row r="25" spans="1:10" ht="14.25" thickBot="1" thickTop="1">
      <c r="A25" s="25" t="s">
        <v>31</v>
      </c>
      <c r="B25" s="26">
        <v>2110</v>
      </c>
      <c r="C25" s="27" t="s">
        <v>32</v>
      </c>
      <c r="D25" s="28">
        <f aca="true" t="shared" si="2" ref="D25:I25">SUM(D26:D27)</f>
        <v>1675100</v>
      </c>
      <c r="E25" s="29">
        <v>538000</v>
      </c>
      <c r="F25" s="28">
        <f t="shared" si="2"/>
        <v>0</v>
      </c>
      <c r="G25" s="28">
        <f>G26</f>
        <v>476007.93</v>
      </c>
      <c r="H25" s="28">
        <f>H26</f>
        <v>476007.93</v>
      </c>
      <c r="I25" s="28">
        <f t="shared" si="2"/>
        <v>0</v>
      </c>
      <c r="J25" s="30">
        <f t="shared" si="1"/>
        <v>0</v>
      </c>
    </row>
    <row r="26" spans="1:10" ht="14.25" thickBot="1" thickTop="1">
      <c r="A26" s="31" t="s">
        <v>33</v>
      </c>
      <c r="B26" s="19">
        <v>2111</v>
      </c>
      <c r="C26" s="32" t="s">
        <v>34</v>
      </c>
      <c r="D26" s="33">
        <v>1675100</v>
      </c>
      <c r="E26" s="34">
        <v>0</v>
      </c>
      <c r="F26" s="33">
        <v>0</v>
      </c>
      <c r="G26" s="33">
        <v>476007.93</v>
      </c>
      <c r="H26" s="33">
        <f>G26</f>
        <v>476007.93</v>
      </c>
      <c r="I26" s="33">
        <v>0</v>
      </c>
      <c r="J26" s="35" t="s">
        <v>103</v>
      </c>
    </row>
    <row r="27" spans="1:10" ht="14.25" thickBot="1" thickTop="1">
      <c r="A27" s="31" t="s">
        <v>35</v>
      </c>
      <c r="B27" s="19">
        <v>2112</v>
      </c>
      <c r="C27" s="32" t="s">
        <v>36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3">
        <v>0</v>
      </c>
      <c r="J27" s="35">
        <f t="shared" si="1"/>
        <v>0</v>
      </c>
    </row>
    <row r="28" spans="1:10" ht="14.25" thickBot="1" thickTop="1">
      <c r="A28" s="36" t="s">
        <v>37</v>
      </c>
      <c r="B28" s="26">
        <v>2120</v>
      </c>
      <c r="C28" s="27" t="s">
        <v>38</v>
      </c>
      <c r="D28" s="29">
        <v>390900</v>
      </c>
      <c r="E28" s="29">
        <v>126700</v>
      </c>
      <c r="F28" s="29">
        <v>0</v>
      </c>
      <c r="G28" s="29">
        <v>108059.48</v>
      </c>
      <c r="H28" s="33">
        <f>G28</f>
        <v>108059.48</v>
      </c>
      <c r="I28" s="29">
        <v>0</v>
      </c>
      <c r="J28" s="30">
        <f t="shared" si="1"/>
        <v>0</v>
      </c>
    </row>
    <row r="29" spans="1:10" ht="14.25" thickBot="1" thickTop="1">
      <c r="A29" s="37" t="s">
        <v>39</v>
      </c>
      <c r="B29" s="21">
        <v>2200</v>
      </c>
      <c r="C29" s="22" t="s">
        <v>40</v>
      </c>
      <c r="D29" s="38">
        <f>SUM(D30:D36)+D43</f>
        <v>105920</v>
      </c>
      <c r="E29" s="38">
        <v>0</v>
      </c>
      <c r="F29" s="38">
        <f>SUM(F30:F36)+F43</f>
        <v>0</v>
      </c>
      <c r="G29" s="38">
        <f>SUM(G30:G36)+G43</f>
        <v>18768.22</v>
      </c>
      <c r="H29" s="38">
        <f>SUM(H30:H36)+H43</f>
        <v>18768.22</v>
      </c>
      <c r="I29" s="38">
        <f>SUM(I30:I36)+I43</f>
        <v>0</v>
      </c>
      <c r="J29" s="38">
        <f>SUM(J30:J36)+J43</f>
        <v>0</v>
      </c>
    </row>
    <row r="30" spans="1:10" ht="14.25" thickBot="1" thickTop="1">
      <c r="A30" s="25" t="s">
        <v>41</v>
      </c>
      <c r="B30" s="26">
        <v>2210</v>
      </c>
      <c r="C30" s="27" t="s">
        <v>42</v>
      </c>
      <c r="D30" s="29">
        <v>15950</v>
      </c>
      <c r="E30" s="28">
        <v>0</v>
      </c>
      <c r="F30" s="29">
        <v>0</v>
      </c>
      <c r="G30" s="29">
        <v>0</v>
      </c>
      <c r="H30" s="33">
        <f>G30</f>
        <v>0</v>
      </c>
      <c r="I30" s="29">
        <v>0</v>
      </c>
      <c r="J30" s="30">
        <f t="shared" si="1"/>
        <v>0</v>
      </c>
    </row>
    <row r="31" spans="1:10" ht="14.25" thickBot="1" thickTop="1">
      <c r="A31" s="25" t="s">
        <v>43</v>
      </c>
      <c r="B31" s="26">
        <v>2220</v>
      </c>
      <c r="C31" s="26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f t="shared" si="1"/>
        <v>0</v>
      </c>
    </row>
    <row r="32" spans="1:10" ht="14.25" thickBot="1" thickTop="1">
      <c r="A32" s="25" t="s">
        <v>44</v>
      </c>
      <c r="B32" s="26">
        <v>2230</v>
      </c>
      <c r="C32" s="26">
        <v>110</v>
      </c>
      <c r="D32" s="29">
        <v>28670</v>
      </c>
      <c r="E32" s="29">
        <v>28670</v>
      </c>
      <c r="F32" s="29">
        <v>0</v>
      </c>
      <c r="G32" s="29">
        <v>4069.09</v>
      </c>
      <c r="H32" s="33">
        <v>4069.09</v>
      </c>
      <c r="I32" s="29">
        <v>0</v>
      </c>
      <c r="J32" s="30">
        <f>F32+G32-H32</f>
        <v>0</v>
      </c>
    </row>
    <row r="33" spans="1:10" ht="14.25" thickBot="1" thickTop="1">
      <c r="A33" s="25" t="s">
        <v>45</v>
      </c>
      <c r="B33" s="26">
        <v>2240</v>
      </c>
      <c r="C33" s="26">
        <v>120</v>
      </c>
      <c r="D33" s="29">
        <v>12900</v>
      </c>
      <c r="E33" s="28">
        <v>0</v>
      </c>
      <c r="F33" s="29">
        <v>0</v>
      </c>
      <c r="G33" s="29">
        <v>4930.52</v>
      </c>
      <c r="H33" s="33">
        <f>G33</f>
        <v>4930.52</v>
      </c>
      <c r="I33" s="29">
        <v>0</v>
      </c>
      <c r="J33" s="30">
        <f>F33+G33-H33</f>
        <v>0</v>
      </c>
    </row>
    <row r="34" spans="1:10" ht="14.25" thickBot="1" thickTop="1">
      <c r="A34" s="25" t="s">
        <v>46</v>
      </c>
      <c r="B34" s="26">
        <v>2250</v>
      </c>
      <c r="C34" s="26">
        <v>130</v>
      </c>
      <c r="D34" s="29">
        <v>0</v>
      </c>
      <c r="E34" s="28">
        <v>0</v>
      </c>
      <c r="F34" s="29">
        <v>0</v>
      </c>
      <c r="G34" s="29">
        <v>0</v>
      </c>
      <c r="H34" s="29">
        <f>G34</f>
        <v>0</v>
      </c>
      <c r="I34" s="29">
        <v>0</v>
      </c>
      <c r="J34" s="30">
        <f>F34+G34-H34</f>
        <v>0</v>
      </c>
    </row>
    <row r="35" spans="1:10" ht="14.25" thickBot="1" thickTop="1">
      <c r="A35" s="36" t="s">
        <v>47</v>
      </c>
      <c r="B35" s="26">
        <v>2260</v>
      </c>
      <c r="C35" s="26">
        <v>140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f t="shared" si="1"/>
        <v>0</v>
      </c>
    </row>
    <row r="36" spans="1:10" ht="14.25" thickBot="1" thickTop="1">
      <c r="A36" s="36" t="s">
        <v>48</v>
      </c>
      <c r="B36" s="21">
        <v>2270</v>
      </c>
      <c r="C36" s="21">
        <v>150</v>
      </c>
      <c r="D36" s="38">
        <f>SUM(D37:D42)</f>
        <v>47800</v>
      </c>
      <c r="E36" s="62">
        <v>33000</v>
      </c>
      <c r="F36" s="38">
        <f>SUM(F37:F42)</f>
        <v>0</v>
      </c>
      <c r="G36" s="38">
        <f>SUM(G37:G42)</f>
        <v>9768.61</v>
      </c>
      <c r="H36" s="38">
        <f>SUM(H37:H42)</f>
        <v>9768.61</v>
      </c>
      <c r="I36" s="38">
        <f>SUM(I37:I42)</f>
        <v>0</v>
      </c>
      <c r="J36" s="38" t="s">
        <v>103</v>
      </c>
    </row>
    <row r="37" spans="1:10" ht="14.25" thickBot="1" thickTop="1">
      <c r="A37" s="31" t="s">
        <v>49</v>
      </c>
      <c r="B37" s="19">
        <v>2271</v>
      </c>
      <c r="C37" s="19">
        <v>160</v>
      </c>
      <c r="D37" s="33">
        <v>0</v>
      </c>
      <c r="E37" s="34">
        <v>0</v>
      </c>
      <c r="F37" s="33">
        <v>0</v>
      </c>
      <c r="G37" s="33">
        <v>0</v>
      </c>
      <c r="H37" s="33">
        <f>G37</f>
        <v>0</v>
      </c>
      <c r="I37" s="33">
        <v>0</v>
      </c>
      <c r="J37" s="35">
        <f t="shared" si="1"/>
        <v>0</v>
      </c>
    </row>
    <row r="38" spans="1:10" ht="14.25" thickBot="1" thickTop="1">
      <c r="A38" s="31" t="s">
        <v>50</v>
      </c>
      <c r="B38" s="19">
        <v>2272</v>
      </c>
      <c r="C38" s="19">
        <v>170</v>
      </c>
      <c r="D38" s="33">
        <v>0</v>
      </c>
      <c r="E38" s="34">
        <v>0</v>
      </c>
      <c r="F38" s="33">
        <v>0</v>
      </c>
      <c r="G38" s="33">
        <v>0</v>
      </c>
      <c r="H38" s="33">
        <f>G38</f>
        <v>0</v>
      </c>
      <c r="I38" s="33">
        <v>0</v>
      </c>
      <c r="J38" s="35">
        <f t="shared" si="1"/>
        <v>0</v>
      </c>
    </row>
    <row r="39" spans="1:10" ht="14.25" thickBot="1" thickTop="1">
      <c r="A39" s="31" t="s">
        <v>51</v>
      </c>
      <c r="B39" s="19">
        <v>2273</v>
      </c>
      <c r="C39" s="19">
        <v>180</v>
      </c>
      <c r="D39" s="33">
        <v>12800</v>
      </c>
      <c r="E39" s="34">
        <v>0</v>
      </c>
      <c r="F39" s="33">
        <v>0</v>
      </c>
      <c r="G39" s="33">
        <v>2259.69</v>
      </c>
      <c r="H39" s="33">
        <f>G39</f>
        <v>2259.69</v>
      </c>
      <c r="I39" s="33">
        <v>0</v>
      </c>
      <c r="J39" s="35">
        <f t="shared" si="1"/>
        <v>0</v>
      </c>
    </row>
    <row r="40" spans="1:10" ht="14.25" thickBot="1" thickTop="1">
      <c r="A40" s="31" t="s">
        <v>52</v>
      </c>
      <c r="B40" s="19">
        <v>2274</v>
      </c>
      <c r="C40" s="19">
        <v>190</v>
      </c>
      <c r="D40" s="33">
        <v>35000</v>
      </c>
      <c r="E40" s="34">
        <v>0</v>
      </c>
      <c r="F40" s="33">
        <v>0</v>
      </c>
      <c r="G40" s="33">
        <v>7508.92</v>
      </c>
      <c r="H40" s="33">
        <f>G40</f>
        <v>7508.92</v>
      </c>
      <c r="I40" s="33">
        <v>0</v>
      </c>
      <c r="J40" s="35">
        <f t="shared" si="1"/>
        <v>0</v>
      </c>
    </row>
    <row r="41" spans="1:10" ht="14.25" thickBot="1" thickTop="1">
      <c r="A41" s="31" t="s">
        <v>53</v>
      </c>
      <c r="B41" s="19">
        <v>2275</v>
      </c>
      <c r="C41" s="19">
        <v>200</v>
      </c>
      <c r="D41" s="33">
        <v>0</v>
      </c>
      <c r="E41" s="34">
        <v>0</v>
      </c>
      <c r="F41" s="33">
        <v>0</v>
      </c>
      <c r="G41" s="33">
        <v>0</v>
      </c>
      <c r="H41" s="33">
        <f>G41</f>
        <v>0</v>
      </c>
      <c r="I41" s="33">
        <v>0</v>
      </c>
      <c r="J41" s="35" t="s">
        <v>103</v>
      </c>
    </row>
    <row r="42" spans="1:10" ht="14.25" thickBot="1" thickTop="1">
      <c r="A42" s="31" t="s">
        <v>54</v>
      </c>
      <c r="B42" s="19">
        <v>2276</v>
      </c>
      <c r="C42" s="19">
        <v>210</v>
      </c>
      <c r="D42" s="33">
        <v>0</v>
      </c>
      <c r="E42" s="34">
        <v>0</v>
      </c>
      <c r="F42" s="33">
        <v>0</v>
      </c>
      <c r="G42" s="33">
        <v>0</v>
      </c>
      <c r="H42" s="33">
        <v>0</v>
      </c>
      <c r="I42" s="33">
        <v>0</v>
      </c>
      <c r="J42" s="35">
        <f>F42+G42-H42</f>
        <v>0</v>
      </c>
    </row>
    <row r="43" spans="1:10" ht="24" thickBot="1" thickTop="1">
      <c r="A43" s="36" t="s">
        <v>55</v>
      </c>
      <c r="B43" s="21">
        <v>2280</v>
      </c>
      <c r="C43" s="21">
        <v>220</v>
      </c>
      <c r="D43" s="38">
        <f>SUM(D44:D45)</f>
        <v>600</v>
      </c>
      <c r="E43" s="38">
        <v>0</v>
      </c>
      <c r="F43" s="38">
        <f>SUM(F44:F45)</f>
        <v>0</v>
      </c>
      <c r="G43" s="38">
        <f>SUM(G44:G45)</f>
        <v>0</v>
      </c>
      <c r="H43" s="38">
        <f>SUM(H44:H45)</f>
        <v>0</v>
      </c>
      <c r="I43" s="38">
        <f>SUM(I44:I45)</f>
        <v>0</v>
      </c>
      <c r="J43" s="23">
        <f t="shared" si="1"/>
        <v>0</v>
      </c>
    </row>
    <row r="44" spans="1:10" ht="22.5" thickBot="1" thickTop="1">
      <c r="A44" s="39" t="s">
        <v>56</v>
      </c>
      <c r="B44" s="19">
        <v>2281</v>
      </c>
      <c r="C44" s="19">
        <v>230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5">
        <f t="shared" si="1"/>
        <v>0</v>
      </c>
    </row>
    <row r="45" spans="1:10" ht="14.25" thickBot="1" thickTop="1">
      <c r="A45" s="40" t="s">
        <v>57</v>
      </c>
      <c r="B45" s="19">
        <v>2282</v>
      </c>
      <c r="C45" s="19">
        <v>240</v>
      </c>
      <c r="D45" s="33">
        <v>600</v>
      </c>
      <c r="E45" s="33">
        <v>600</v>
      </c>
      <c r="F45" s="33">
        <v>0</v>
      </c>
      <c r="G45" s="33">
        <v>0</v>
      </c>
      <c r="H45" s="33">
        <v>0</v>
      </c>
      <c r="I45" s="33">
        <v>0</v>
      </c>
      <c r="J45" s="35">
        <f t="shared" si="1"/>
        <v>0</v>
      </c>
    </row>
    <row r="46" spans="1:10" ht="14.25" thickBot="1" thickTop="1">
      <c r="A46" s="24" t="s">
        <v>58</v>
      </c>
      <c r="B46" s="21">
        <v>2400</v>
      </c>
      <c r="C46" s="21">
        <v>250</v>
      </c>
      <c r="D46" s="38">
        <f aca="true" t="shared" si="3" ref="D46:I46">SUM(D47:D48)</f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8">
        <f t="shared" si="3"/>
        <v>0</v>
      </c>
      <c r="J46" s="23">
        <f t="shared" si="1"/>
        <v>0</v>
      </c>
    </row>
    <row r="47" spans="1:10" ht="14.25" thickBot="1" thickTop="1">
      <c r="A47" s="41" t="s">
        <v>59</v>
      </c>
      <c r="B47" s="26">
        <v>2410</v>
      </c>
      <c r="C47" s="26">
        <v>260</v>
      </c>
      <c r="D47" s="29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1"/>
        <v>0</v>
      </c>
    </row>
    <row r="48" spans="1:10" ht="14.25" thickBot="1" thickTop="1">
      <c r="A48" s="41" t="s">
        <v>60</v>
      </c>
      <c r="B48" s="26">
        <v>2420</v>
      </c>
      <c r="C48" s="26">
        <v>270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30">
        <f t="shared" si="1"/>
        <v>0</v>
      </c>
    </row>
    <row r="49" spans="1:10" ht="14.25" thickBot="1" thickTop="1">
      <c r="A49" s="42" t="s">
        <v>61</v>
      </c>
      <c r="B49" s="21">
        <v>2600</v>
      </c>
      <c r="C49" s="21">
        <v>280</v>
      </c>
      <c r="D49" s="38">
        <f aca="true" t="shared" si="4" ref="D49:I49">SUM(D50:D52)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0</v>
      </c>
      <c r="I49" s="38">
        <f t="shared" si="4"/>
        <v>0</v>
      </c>
      <c r="J49" s="23">
        <f t="shared" si="1"/>
        <v>0</v>
      </c>
    </row>
    <row r="50" spans="1:10" ht="14.25" thickBot="1" thickTop="1">
      <c r="A50" s="36" t="s">
        <v>62</v>
      </c>
      <c r="B50" s="26">
        <v>2610</v>
      </c>
      <c r="C50" s="26">
        <v>290</v>
      </c>
      <c r="D50" s="43">
        <v>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30">
        <f t="shared" si="1"/>
        <v>0</v>
      </c>
    </row>
    <row r="51" spans="1:10" ht="14.25" thickBot="1" thickTop="1">
      <c r="A51" s="36" t="s">
        <v>63</v>
      </c>
      <c r="B51" s="26">
        <v>2620</v>
      </c>
      <c r="C51" s="26">
        <v>300</v>
      </c>
      <c r="D51" s="43">
        <v>0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30">
        <f t="shared" si="1"/>
        <v>0</v>
      </c>
    </row>
    <row r="52" spans="1:10" ht="24" thickBot="1" thickTop="1">
      <c r="A52" s="41" t="s">
        <v>64</v>
      </c>
      <c r="B52" s="26">
        <v>2630</v>
      </c>
      <c r="C52" s="26">
        <v>310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30">
        <f t="shared" si="1"/>
        <v>0</v>
      </c>
    </row>
    <row r="53" spans="1:10" ht="14.25" thickBot="1" thickTop="1">
      <c r="A53" s="37" t="s">
        <v>65</v>
      </c>
      <c r="B53" s="21">
        <v>2700</v>
      </c>
      <c r="C53" s="21">
        <v>320</v>
      </c>
      <c r="D53" s="45">
        <f aca="true" t="shared" si="5" ref="D53:I53">SUM(D54:D56)</f>
        <v>0</v>
      </c>
      <c r="E53" s="46">
        <v>0</v>
      </c>
      <c r="F53" s="45">
        <f t="shared" si="5"/>
        <v>0</v>
      </c>
      <c r="G53" s="45">
        <f t="shared" si="5"/>
        <v>0</v>
      </c>
      <c r="H53" s="45">
        <f t="shared" si="5"/>
        <v>0</v>
      </c>
      <c r="I53" s="45">
        <f t="shared" si="5"/>
        <v>0</v>
      </c>
      <c r="J53" s="23">
        <f t="shared" si="1"/>
        <v>0</v>
      </c>
    </row>
    <row r="54" spans="1:10" ht="14.25" thickBot="1" thickTop="1">
      <c r="A54" s="36" t="s">
        <v>66</v>
      </c>
      <c r="B54" s="26">
        <v>2710</v>
      </c>
      <c r="C54" s="26">
        <v>330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30">
        <f t="shared" si="1"/>
        <v>0</v>
      </c>
    </row>
    <row r="55" spans="1:10" ht="14.25" thickBot="1" thickTop="1">
      <c r="A55" s="36" t="s">
        <v>67</v>
      </c>
      <c r="B55" s="26">
        <v>2720</v>
      </c>
      <c r="C55" s="26">
        <v>340</v>
      </c>
      <c r="D55" s="43">
        <v>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30">
        <f t="shared" si="1"/>
        <v>0</v>
      </c>
    </row>
    <row r="56" spans="1:10" ht="14.25" thickBot="1" thickTop="1">
      <c r="A56" s="36" t="s">
        <v>68</v>
      </c>
      <c r="B56" s="26">
        <v>2730</v>
      </c>
      <c r="C56" s="26">
        <v>350</v>
      </c>
      <c r="D56" s="43">
        <v>0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30">
        <f t="shared" si="1"/>
        <v>0</v>
      </c>
    </row>
    <row r="57" spans="1:10" ht="14.25" thickBot="1" thickTop="1">
      <c r="A57" s="37" t="s">
        <v>69</v>
      </c>
      <c r="B57" s="21">
        <v>2800</v>
      </c>
      <c r="C57" s="21">
        <v>360</v>
      </c>
      <c r="D57" s="46">
        <v>1500</v>
      </c>
      <c r="E57" s="45">
        <v>0</v>
      </c>
      <c r="F57" s="46">
        <v>0</v>
      </c>
      <c r="G57" s="46">
        <v>0</v>
      </c>
      <c r="H57" s="46">
        <f>G57</f>
        <v>0</v>
      </c>
      <c r="I57" s="46">
        <v>0</v>
      </c>
      <c r="J57" s="23">
        <f t="shared" si="1"/>
        <v>0</v>
      </c>
    </row>
    <row r="58" spans="1:10" ht="14.25" thickBot="1" thickTop="1">
      <c r="A58" s="21" t="s">
        <v>70</v>
      </c>
      <c r="B58" s="21">
        <v>3000</v>
      </c>
      <c r="C58" s="21">
        <v>370</v>
      </c>
      <c r="D58" s="45">
        <f aca="true" t="shared" si="6" ref="D58:I58">D59+D73</f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23">
        <f t="shared" si="1"/>
        <v>0</v>
      </c>
    </row>
    <row r="59" spans="1:10" ht="14.25" thickBot="1" thickTop="1">
      <c r="A59" s="24" t="s">
        <v>71</v>
      </c>
      <c r="B59" s="21">
        <v>3100</v>
      </c>
      <c r="C59" s="21">
        <v>380</v>
      </c>
      <c r="D59" s="45">
        <f aca="true" t="shared" si="7" ref="D59:I59">D60+D61+D64+D67+D71+D72</f>
        <v>0</v>
      </c>
      <c r="E59" s="45">
        <f t="shared" si="7"/>
        <v>0</v>
      </c>
      <c r="F59" s="45">
        <f t="shared" si="7"/>
        <v>0</v>
      </c>
      <c r="G59" s="45">
        <f t="shared" si="7"/>
        <v>0</v>
      </c>
      <c r="H59" s="45">
        <f t="shared" si="7"/>
        <v>0</v>
      </c>
      <c r="I59" s="45">
        <f t="shared" si="7"/>
        <v>0</v>
      </c>
      <c r="J59" s="23">
        <f t="shared" si="1"/>
        <v>0</v>
      </c>
    </row>
    <row r="60" spans="1:10" ht="14.25" thickBot="1" thickTop="1">
      <c r="A60" s="36" t="s">
        <v>72</v>
      </c>
      <c r="B60" s="26">
        <v>3110</v>
      </c>
      <c r="C60" s="26">
        <v>390</v>
      </c>
      <c r="D60" s="43">
        <v>0</v>
      </c>
      <c r="E60" s="44">
        <v>0</v>
      </c>
      <c r="F60" s="43">
        <v>0</v>
      </c>
      <c r="G60" s="43">
        <v>0</v>
      </c>
      <c r="H60" s="43">
        <v>0</v>
      </c>
      <c r="I60" s="43">
        <v>0</v>
      </c>
      <c r="J60" s="30">
        <f t="shared" si="1"/>
        <v>0</v>
      </c>
    </row>
    <row r="61" spans="1:10" ht="14.25" thickBot="1" thickTop="1">
      <c r="A61" s="41" t="s">
        <v>73</v>
      </c>
      <c r="B61" s="26">
        <v>3120</v>
      </c>
      <c r="C61" s="26">
        <v>400</v>
      </c>
      <c r="D61" s="47">
        <f aca="true" t="shared" si="8" ref="D61:I61">SUM(D62:D63)</f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8"/>
        <v>0</v>
      </c>
      <c r="J61" s="30">
        <f t="shared" si="1"/>
        <v>0</v>
      </c>
    </row>
    <row r="62" spans="1:10" ht="14.25" thickBot="1" thickTop="1">
      <c r="A62" s="31" t="s">
        <v>74</v>
      </c>
      <c r="B62" s="19">
        <v>3121</v>
      </c>
      <c r="C62" s="19">
        <v>410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35">
        <f t="shared" si="1"/>
        <v>0</v>
      </c>
    </row>
    <row r="63" spans="1:10" ht="14.25" thickBot="1" thickTop="1">
      <c r="A63" s="31" t="s">
        <v>75</v>
      </c>
      <c r="B63" s="19">
        <v>3122</v>
      </c>
      <c r="C63" s="19">
        <v>420</v>
      </c>
      <c r="D63" s="48">
        <v>0</v>
      </c>
      <c r="E63" s="49">
        <v>0</v>
      </c>
      <c r="F63" s="48">
        <v>0</v>
      </c>
      <c r="G63" s="48">
        <v>0</v>
      </c>
      <c r="H63" s="48">
        <v>0</v>
      </c>
      <c r="I63" s="48">
        <v>0</v>
      </c>
      <c r="J63" s="35">
        <f t="shared" si="1"/>
        <v>0</v>
      </c>
    </row>
    <row r="64" spans="1:10" ht="14.25" thickBot="1" thickTop="1">
      <c r="A64" s="25" t="s">
        <v>76</v>
      </c>
      <c r="B64" s="26">
        <v>3130</v>
      </c>
      <c r="C64" s="26">
        <v>430</v>
      </c>
      <c r="D64" s="44">
        <f aca="true" t="shared" si="9" ref="D64:I64">SUM(D65:D66)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50">
        <f t="shared" si="1"/>
        <v>0</v>
      </c>
    </row>
    <row r="65" spans="1:10" ht="14.25" thickBot="1" thickTop="1">
      <c r="A65" s="31" t="s">
        <v>77</v>
      </c>
      <c r="B65" s="19">
        <v>3131</v>
      </c>
      <c r="C65" s="19">
        <v>440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35">
        <f t="shared" si="1"/>
        <v>0</v>
      </c>
    </row>
    <row r="66" spans="1:10" ht="14.25" thickBot="1" thickTop="1">
      <c r="A66" s="31" t="s">
        <v>78</v>
      </c>
      <c r="B66" s="19">
        <v>3132</v>
      </c>
      <c r="C66" s="19">
        <v>450</v>
      </c>
      <c r="D66" s="48">
        <v>0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35">
        <f t="shared" si="1"/>
        <v>0</v>
      </c>
    </row>
    <row r="67" spans="1:10" ht="14.25" thickBot="1" thickTop="1">
      <c r="A67" s="25" t="s">
        <v>79</v>
      </c>
      <c r="B67" s="26">
        <v>3140</v>
      </c>
      <c r="C67" s="26">
        <v>460</v>
      </c>
      <c r="D67" s="44">
        <f aca="true" t="shared" si="10" ref="D67:I67">SUM(D68:D70)</f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50">
        <f t="shared" si="1"/>
        <v>0</v>
      </c>
    </row>
    <row r="68" spans="1:10" ht="14.25" thickBot="1" thickTop="1">
      <c r="A68" s="51" t="s">
        <v>80</v>
      </c>
      <c r="B68" s="19">
        <v>3141</v>
      </c>
      <c r="C68" s="19">
        <v>470</v>
      </c>
      <c r="D68" s="48">
        <v>0</v>
      </c>
      <c r="E68" s="49">
        <v>0</v>
      </c>
      <c r="F68" s="48">
        <v>0</v>
      </c>
      <c r="G68" s="48">
        <v>0</v>
      </c>
      <c r="H68" s="48">
        <v>0</v>
      </c>
      <c r="I68" s="48">
        <v>0</v>
      </c>
      <c r="J68" s="35">
        <f t="shared" si="1"/>
        <v>0</v>
      </c>
    </row>
    <row r="69" spans="1:10" ht="14.25" thickBot="1" thickTop="1">
      <c r="A69" s="51" t="s">
        <v>81</v>
      </c>
      <c r="B69" s="19">
        <v>3142</v>
      </c>
      <c r="C69" s="19">
        <v>480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35">
        <f t="shared" si="1"/>
        <v>0</v>
      </c>
    </row>
    <row r="70" spans="1:10" ht="14.25" thickBot="1" thickTop="1">
      <c r="A70" s="51" t="s">
        <v>82</v>
      </c>
      <c r="B70" s="19">
        <v>3143</v>
      </c>
      <c r="C70" s="19">
        <v>490</v>
      </c>
      <c r="D70" s="48">
        <v>0</v>
      </c>
      <c r="E70" s="49">
        <v>0</v>
      </c>
      <c r="F70" s="48">
        <v>0</v>
      </c>
      <c r="G70" s="48">
        <v>0</v>
      </c>
      <c r="H70" s="48">
        <v>0</v>
      </c>
      <c r="I70" s="48">
        <v>0</v>
      </c>
      <c r="J70" s="35">
        <f t="shared" si="1"/>
        <v>0</v>
      </c>
    </row>
    <row r="71" spans="1:10" ht="14.25" thickBot="1" thickTop="1">
      <c r="A71" s="25" t="s">
        <v>83</v>
      </c>
      <c r="B71" s="26">
        <v>3150</v>
      </c>
      <c r="C71" s="26">
        <v>500</v>
      </c>
      <c r="D71" s="43">
        <v>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50">
        <f t="shared" si="1"/>
        <v>0</v>
      </c>
    </row>
    <row r="72" spans="1:10" ht="14.25" thickBot="1" thickTop="1">
      <c r="A72" s="25" t="s">
        <v>84</v>
      </c>
      <c r="B72" s="26">
        <v>3160</v>
      </c>
      <c r="C72" s="26">
        <v>510</v>
      </c>
      <c r="D72" s="43">
        <v>0</v>
      </c>
      <c r="E72" s="44">
        <v>0</v>
      </c>
      <c r="F72" s="43">
        <v>0</v>
      </c>
      <c r="G72" s="43">
        <v>0</v>
      </c>
      <c r="H72" s="43">
        <v>0</v>
      </c>
      <c r="I72" s="43">
        <v>0</v>
      </c>
      <c r="J72" s="50">
        <f t="shared" si="1"/>
        <v>0</v>
      </c>
    </row>
    <row r="73" spans="1:10" ht="14.25" thickBot="1" thickTop="1">
      <c r="A73" s="24" t="s">
        <v>85</v>
      </c>
      <c r="B73" s="21">
        <v>3200</v>
      </c>
      <c r="C73" s="21">
        <v>520</v>
      </c>
      <c r="D73" s="45">
        <f aca="true" t="shared" si="11" ref="D73:I73">SUM(D74:D77)</f>
        <v>0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23">
        <f t="shared" si="1"/>
        <v>0</v>
      </c>
    </row>
    <row r="74" spans="1:10" ht="14.25" thickBot="1" thickTop="1">
      <c r="A74" s="36" t="s">
        <v>86</v>
      </c>
      <c r="B74" s="26">
        <v>3210</v>
      </c>
      <c r="C74" s="26">
        <v>530</v>
      </c>
      <c r="D74" s="52">
        <v>0</v>
      </c>
      <c r="E74" s="53">
        <v>0</v>
      </c>
      <c r="F74" s="52">
        <v>0</v>
      </c>
      <c r="G74" s="52">
        <v>0</v>
      </c>
      <c r="H74" s="52">
        <v>0</v>
      </c>
      <c r="I74" s="52">
        <v>0</v>
      </c>
      <c r="J74" s="50">
        <f t="shared" si="1"/>
        <v>0</v>
      </c>
    </row>
    <row r="75" spans="1:10" ht="14.25" thickBot="1" thickTop="1">
      <c r="A75" s="36" t="s">
        <v>87</v>
      </c>
      <c r="B75" s="26">
        <v>3220</v>
      </c>
      <c r="C75" s="26">
        <v>540</v>
      </c>
      <c r="D75" s="52">
        <v>0</v>
      </c>
      <c r="E75" s="53">
        <v>0</v>
      </c>
      <c r="F75" s="52">
        <v>0</v>
      </c>
      <c r="G75" s="52">
        <v>0</v>
      </c>
      <c r="H75" s="52">
        <v>0</v>
      </c>
      <c r="I75" s="52">
        <v>0</v>
      </c>
      <c r="J75" s="50">
        <f t="shared" si="1"/>
        <v>0</v>
      </c>
    </row>
    <row r="76" spans="1:10" ht="24" thickBot="1" thickTop="1">
      <c r="A76" s="25" t="s">
        <v>88</v>
      </c>
      <c r="B76" s="26">
        <v>3230</v>
      </c>
      <c r="C76" s="26">
        <v>550</v>
      </c>
      <c r="D76" s="52">
        <v>0</v>
      </c>
      <c r="E76" s="53">
        <v>0</v>
      </c>
      <c r="F76" s="52">
        <v>0</v>
      </c>
      <c r="G76" s="52">
        <v>0</v>
      </c>
      <c r="H76" s="52">
        <v>0</v>
      </c>
      <c r="I76" s="52">
        <v>0</v>
      </c>
      <c r="J76" s="50">
        <f t="shared" si="1"/>
        <v>0</v>
      </c>
    </row>
    <row r="77" spans="1:10" ht="14.25" thickBot="1" thickTop="1">
      <c r="A77" s="36" t="s">
        <v>89</v>
      </c>
      <c r="B77" s="26">
        <v>3240</v>
      </c>
      <c r="C77" s="26">
        <v>560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50">
        <f t="shared" si="1"/>
        <v>0</v>
      </c>
    </row>
    <row r="78" spans="1:10" ht="14.25" thickBot="1" thickTop="1">
      <c r="A78" s="21" t="s">
        <v>90</v>
      </c>
      <c r="B78" s="21">
        <v>4100</v>
      </c>
      <c r="C78" s="21">
        <v>570</v>
      </c>
      <c r="D78" s="53">
        <f aca="true" t="shared" si="12" ref="D78:I78">SUM(D79)</f>
        <v>0</v>
      </c>
      <c r="E78" s="53">
        <f t="shared" si="12"/>
        <v>0</v>
      </c>
      <c r="F78" s="53">
        <f t="shared" si="12"/>
        <v>0</v>
      </c>
      <c r="G78" s="53">
        <f t="shared" si="12"/>
        <v>0</v>
      </c>
      <c r="H78" s="53">
        <f t="shared" si="12"/>
        <v>0</v>
      </c>
      <c r="I78" s="53">
        <f t="shared" si="12"/>
        <v>0</v>
      </c>
      <c r="J78" s="23">
        <f t="shared" si="1"/>
        <v>0</v>
      </c>
    </row>
    <row r="79" spans="1:10" ht="14.25" thickBot="1" thickTop="1">
      <c r="A79" s="25" t="s">
        <v>91</v>
      </c>
      <c r="B79" s="26">
        <v>4110</v>
      </c>
      <c r="C79" s="26">
        <v>580</v>
      </c>
      <c r="D79" s="44">
        <f aca="true" t="shared" si="13" ref="D79:I79">SUM(D80:D82)</f>
        <v>0</v>
      </c>
      <c r="E79" s="44">
        <f t="shared" si="13"/>
        <v>0</v>
      </c>
      <c r="F79" s="44">
        <f t="shared" si="13"/>
        <v>0</v>
      </c>
      <c r="G79" s="44">
        <f t="shared" si="13"/>
        <v>0</v>
      </c>
      <c r="H79" s="44">
        <f t="shared" si="13"/>
        <v>0</v>
      </c>
      <c r="I79" s="44">
        <f t="shared" si="13"/>
        <v>0</v>
      </c>
      <c r="J79" s="50">
        <f t="shared" si="1"/>
        <v>0</v>
      </c>
    </row>
    <row r="80" spans="1:10" ht="14.25" thickBot="1" thickTop="1">
      <c r="A80" s="31" t="s">
        <v>92</v>
      </c>
      <c r="B80" s="19">
        <v>4111</v>
      </c>
      <c r="C80" s="19">
        <v>590</v>
      </c>
      <c r="D80" s="43">
        <v>0</v>
      </c>
      <c r="E80" s="44">
        <v>0</v>
      </c>
      <c r="F80" s="43">
        <v>0</v>
      </c>
      <c r="G80" s="43">
        <v>0</v>
      </c>
      <c r="H80" s="43">
        <v>0</v>
      </c>
      <c r="I80" s="43">
        <v>0</v>
      </c>
      <c r="J80" s="35">
        <f t="shared" si="1"/>
        <v>0</v>
      </c>
    </row>
    <row r="81" spans="1:10" ht="14.25" thickBot="1" thickTop="1">
      <c r="A81" s="31" t="s">
        <v>93</v>
      </c>
      <c r="B81" s="19">
        <v>4112</v>
      </c>
      <c r="C81" s="19">
        <v>600</v>
      </c>
      <c r="D81" s="43">
        <v>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35">
        <f t="shared" si="1"/>
        <v>0</v>
      </c>
    </row>
    <row r="82" spans="1:10" ht="14.25" thickBot="1" thickTop="1">
      <c r="A82" s="54" t="s">
        <v>94</v>
      </c>
      <c r="B82" s="19">
        <v>4113</v>
      </c>
      <c r="C82" s="19">
        <v>610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35">
        <f t="shared" si="1"/>
        <v>0</v>
      </c>
    </row>
    <row r="83" spans="1:10" ht="14.25" thickBot="1" thickTop="1">
      <c r="A83" s="21" t="s">
        <v>95</v>
      </c>
      <c r="B83" s="21">
        <v>4200</v>
      </c>
      <c r="C83" s="21">
        <v>620</v>
      </c>
      <c r="D83" s="45">
        <f aca="true" t="shared" si="14" ref="D83:I83">D84</f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  <c r="I83" s="45">
        <f t="shared" si="14"/>
        <v>0</v>
      </c>
      <c r="J83" s="23">
        <f t="shared" si="1"/>
        <v>0</v>
      </c>
    </row>
    <row r="84" spans="1:10" ht="14.25" thickBot="1" thickTop="1">
      <c r="A84" s="25" t="s">
        <v>96</v>
      </c>
      <c r="B84" s="26">
        <v>4210</v>
      </c>
      <c r="C84" s="26">
        <v>630</v>
      </c>
      <c r="D84" s="43">
        <v>0</v>
      </c>
      <c r="E84" s="44">
        <v>0</v>
      </c>
      <c r="F84" s="43">
        <v>0</v>
      </c>
      <c r="G84" s="43">
        <v>0</v>
      </c>
      <c r="H84" s="43">
        <v>0</v>
      </c>
      <c r="I84" s="43">
        <v>0</v>
      </c>
      <c r="J84" s="50">
        <f t="shared" si="1"/>
        <v>0</v>
      </c>
    </row>
    <row r="85" spans="1:10" ht="14.25" thickBot="1" thickTop="1">
      <c r="A85" s="31" t="s">
        <v>97</v>
      </c>
      <c r="B85" s="19">
        <v>5000</v>
      </c>
      <c r="C85" s="19">
        <v>640</v>
      </c>
      <c r="D85" s="48" t="s">
        <v>98</v>
      </c>
      <c r="E85" s="48">
        <f>E22-E25-E28-E31-E32-E36-E45-E53</f>
        <v>21500</v>
      </c>
      <c r="F85" s="55" t="s">
        <v>98</v>
      </c>
      <c r="G85" s="55" t="s">
        <v>98</v>
      </c>
      <c r="H85" s="55" t="s">
        <v>98</v>
      </c>
      <c r="I85" s="55" t="s">
        <v>98</v>
      </c>
      <c r="J85" s="35" t="s">
        <v>98</v>
      </c>
    </row>
    <row r="86" spans="1:10" ht="14.25" thickBot="1" thickTop="1">
      <c r="A86" s="31" t="s">
        <v>99</v>
      </c>
      <c r="B86" s="19">
        <v>9000</v>
      </c>
      <c r="C86" s="19">
        <v>650</v>
      </c>
      <c r="D86" s="48">
        <v>0</v>
      </c>
      <c r="E86" s="45"/>
      <c r="F86" s="48">
        <v>0</v>
      </c>
      <c r="G86" s="48">
        <v>0</v>
      </c>
      <c r="H86" s="48">
        <v>0</v>
      </c>
      <c r="I86" s="48">
        <v>0</v>
      </c>
      <c r="J86" s="35">
        <f t="shared" si="1"/>
        <v>0</v>
      </c>
    </row>
    <row r="87" spans="1:5" ht="13.5" thickTop="1">
      <c r="A87" s="8" t="s">
        <v>100</v>
      </c>
      <c r="D87" s="57"/>
      <c r="E87" s="57"/>
    </row>
    <row r="88" spans="1:10" ht="15">
      <c r="A88" s="58" t="str">
        <f>'[1]ЗАПОЛНИТЬ'!F30</f>
        <v>Керівник </v>
      </c>
      <c r="B88" s="1"/>
      <c r="C88" s="58"/>
      <c r="D88" s="79"/>
      <c r="E88" s="79"/>
      <c r="F88" s="58"/>
      <c r="G88" s="80"/>
      <c r="H88" s="80"/>
      <c r="I88" s="80"/>
      <c r="J88" s="1"/>
    </row>
    <row r="89" spans="1:10" ht="15">
      <c r="A89" s="1"/>
      <c r="B89" s="58"/>
      <c r="C89" s="58"/>
      <c r="D89" s="81" t="s">
        <v>101</v>
      </c>
      <c r="E89" s="81"/>
      <c r="F89" s="58"/>
      <c r="G89" s="82" t="s">
        <v>102</v>
      </c>
      <c r="H89" s="82"/>
      <c r="I89" s="1"/>
      <c r="J89" s="1"/>
    </row>
    <row r="90" spans="1:10" ht="15">
      <c r="A90" s="58" t="s">
        <v>104</v>
      </c>
      <c r="B90" s="1"/>
      <c r="C90" s="58"/>
      <c r="D90" s="83"/>
      <c r="E90" s="83"/>
      <c r="F90" s="58"/>
      <c r="G90" s="80"/>
      <c r="H90" s="80"/>
      <c r="I90" s="80"/>
      <c r="J90" s="1"/>
    </row>
    <row r="91" spans="1:10" ht="15">
      <c r="A91" s="59"/>
      <c r="B91" s="1"/>
      <c r="C91" s="58"/>
      <c r="D91" s="81" t="s">
        <v>101</v>
      </c>
      <c r="E91" s="81"/>
      <c r="F91" s="1"/>
      <c r="G91" s="82" t="s">
        <v>102</v>
      </c>
      <c r="H91" s="82"/>
      <c r="I91" s="60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61"/>
    </row>
  </sheetData>
  <mergeCells count="33">
    <mergeCell ref="D91:E91"/>
    <mergeCell ref="G91:H91"/>
    <mergeCell ref="D89:E89"/>
    <mergeCell ref="G89:H89"/>
    <mergeCell ref="D90:E90"/>
    <mergeCell ref="G90:I90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B9:G9"/>
    <mergeCell ref="B10:G10"/>
    <mergeCell ref="B11:G11"/>
    <mergeCell ref="A12:C12"/>
    <mergeCell ref="E12:G12"/>
    <mergeCell ref="G1:J3"/>
    <mergeCell ref="A4:J4"/>
    <mergeCell ref="A5:F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2020-06-24T15:33:53Z</dcterms:modified>
  <cp:category/>
  <cp:version/>
  <cp:contentType/>
  <cp:contentStatus/>
</cp:coreProperties>
</file>