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<sst xmlns="http://schemas.openxmlformats.org/spreadsheetml/2006/main" count="123" uniqueCount="114">
  <si>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</si>
  <si>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</si>
  <si>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</si>
  <si>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</si>
  <si>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</si>
  <si>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</si>
  <si>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</si>
  <si>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</si>
  <si>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</si>
  <si>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</si>
  <si>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</si>
  <si>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</si>
  <si>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</si>
  <si>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</si>
  <si>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</si>
  <si>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</si>
  <si>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</si>
  <si>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</si>
  <si>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</si>
  <si>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</si>
  <si>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</si>
  <si>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</si>
  <si>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</si>
  <si>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</si>
  <si>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</si>
  <si>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</si>
  <si>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</si>
  <si>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</si>
  <si>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</si>
  <si>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</si>
  <si>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</si>
  <si>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</si>
  <si>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</si>
  <si>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</si>
  <si>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</si>
  <si>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</si>
  <si>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</si>
  <si>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</si>
  <si>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</si>
  <si>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</si>
  <si>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</si>
  <si>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</si>
  <si>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</si>
  <si>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</si>
  <si>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</si>
  <si>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</si>
  <si>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</si>
  <si>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</si>
  <si>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</si>
  <si>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</si>
  <si>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</si>
  <si>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</si>
  <si>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</si>
  <si>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</si>
  <si>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</si>
  <si>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</si>
  <si>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</si>
  <si>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</si>
  <si>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</si>
  <si>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</si>
  <si>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</si>
  <si>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</si>
  <si>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</si>
  <si>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</si>
  <si>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</si>
  <si>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</si>
  <si>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</si>
  <si>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</si>
  <si>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</si>
  <si>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</si>
  <si>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</si>
  <si>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</si>
  <si>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</si>
  <si>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</si>
  <si>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</si>
  <si>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</si>
  <si>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</si>
  <si>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</si>
  <si>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</si>
  <si>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</si>
  <si>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</si>
  <si>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</si>
  <si>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</si>
  <si>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</si>
  <si>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</si>
  <si>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</si>
  <si>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</si>
  <si>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</si>
  <si>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</si>
  <si>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</si>
  <si>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</si>
  <si>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</si>
  <si>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</si>
  <si>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</si>
  <si>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</si>
  <si>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</si>
  <si>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</si>
  <si>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</si>
  <si>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</si>
  <si>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</si>
  <si>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</si>
  <si>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</si>
  <si>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</si>
  <si>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</si>
  <si>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Н.І.Дорошкевич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</si>
  <si>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</si>
  <si>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</si>
  <si>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</si>
  <si>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</si>
  <si>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Мнишинський НВК ЗОШ І-ІІ ступенів-ДНЗ</t>
  </si>
  <si>
    <t>с. Мнишин</t>
  </si>
  <si>
    <t>І.М.Калюжна</t>
  </si>
  <si>
    <t>станом на 01 березня 2020 року</t>
  </si>
  <si>
    <t>\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</si>
</sst>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G40" sqref="G40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5" t="s">
        <v>107</v>
      </c>
      <c r="B5" s="65"/>
      <c r="C5" s="65"/>
      <c r="D5" s="65"/>
      <c r="E5" s="65"/>
      <c r="F5" s="65"/>
      <c r="G5" s="2"/>
      <c r="H5" s="3">
        <f>IF('[1]ЗАПОЛНИТЬ'!$F$7=1,'[1]шапки'!D2,"")</f>
      </c>
      <c r="I5" s="3"/>
      <c r="J5" s="3"/>
    </row>
    <row r="6" spans="1:10" ht="14.25">
      <c r="A6" s="64" t="s">
        <v>112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66" t="s">
        <v>109</v>
      </c>
      <c r="C9" s="66"/>
      <c r="D9" s="66"/>
      <c r="E9" s="66"/>
      <c r="F9" s="66"/>
      <c r="G9" s="66"/>
      <c r="H9" s="8" t="s">
        <v>4</v>
      </c>
      <c r="I9" s="4"/>
      <c r="J9" s="9">
        <v>22558033</v>
      </c>
    </row>
    <row r="10" spans="1:10" ht="12.75">
      <c r="A10" s="10" t="s">
        <v>5</v>
      </c>
      <c r="B10" s="67" t="s">
        <v>110</v>
      </c>
      <c r="C10" s="67"/>
      <c r="D10" s="67"/>
      <c r="E10" s="67"/>
      <c r="F10" s="67"/>
      <c r="G10" s="67"/>
      <c r="H10" s="4" t="s">
        <v>6</v>
      </c>
      <c r="I10" s="4"/>
      <c r="J10" s="11">
        <v>562155100</v>
      </c>
    </row>
    <row r="11" spans="1:10" ht="12.75">
      <c r="A11" s="12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4" t="s">
        <v>8</v>
      </c>
      <c r="I11" s="4"/>
      <c r="J11" s="11">
        <v>430</v>
      </c>
    </row>
    <row r="12" spans="1:10" ht="18" customHeight="1">
      <c r="A12" s="69" t="s">
        <v>9</v>
      </c>
      <c r="B12" s="69"/>
      <c r="C12" s="69"/>
      <c r="D12" s="13" t="str">
        <f>'[1]ЗАПОЛНИТЬ'!H9</f>
        <v>350</v>
      </c>
      <c r="E12" s="70" t="str">
        <f>IF(D12&gt;0,VLOOKUP(D12,'[1]ДовидникКВК(ГОС)'!A:B,2,FALSE),"")</f>
        <v>Міністерство фінансів України</v>
      </c>
      <c r="F12" s="71"/>
      <c r="G12" s="72"/>
      <c r="H12" s="14"/>
      <c r="I12" s="4"/>
      <c r="J12" s="4"/>
    </row>
    <row r="13" spans="1:10" ht="12.75">
      <c r="A13" s="69" t="s">
        <v>10</v>
      </c>
      <c r="B13" s="69"/>
      <c r="C13" s="69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9" t="s">
        <v>11</v>
      </c>
      <c r="B14" s="69"/>
      <c r="C14" s="69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9" t="s">
        <v>12</v>
      </c>
      <c r="B15" s="69"/>
      <c r="C15" s="69"/>
      <c r="D15" s="17" t="s">
        <v>106</v>
      </c>
      <c r="E15" s="75" t="s">
        <v>108</v>
      </c>
      <c r="F15" s="75"/>
      <c r="G15" s="75"/>
      <c r="H15" s="75"/>
      <c r="I15" s="75"/>
      <c r="J15" s="75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6" t="s">
        <v>14</v>
      </c>
      <c r="B18" s="77" t="s">
        <v>15</v>
      </c>
      <c r="C18" s="76" t="s">
        <v>16</v>
      </c>
      <c r="D18" s="77" t="s">
        <v>17</v>
      </c>
      <c r="E18" s="77" t="s">
        <v>18</v>
      </c>
      <c r="F18" s="78" t="s">
        <v>19</v>
      </c>
      <c r="G18" s="78" t="s">
        <v>20</v>
      </c>
      <c r="H18" s="78" t="s">
        <v>21</v>
      </c>
      <c r="I18" s="78" t="s">
        <v>22</v>
      </c>
      <c r="J18" s="77" t="s">
        <v>23</v>
      </c>
    </row>
    <row r="19" spans="1:10" ht="14.25" thickBot="1" thickTop="1">
      <c r="A19" s="76"/>
      <c r="B19" s="77"/>
      <c r="C19" s="76"/>
      <c r="D19" s="77"/>
      <c r="E19" s="77"/>
      <c r="F19" s="78"/>
      <c r="G19" s="78"/>
      <c r="H19" s="78"/>
      <c r="I19" s="78"/>
      <c r="J19" s="77"/>
    </row>
    <row r="20" spans="1:10" ht="14.25" thickBot="1" thickTop="1">
      <c r="A20" s="76"/>
      <c r="B20" s="77"/>
      <c r="C20" s="76"/>
      <c r="D20" s="77"/>
      <c r="E20" s="77"/>
      <c r="F20" s="78"/>
      <c r="G20" s="78"/>
      <c r="H20" s="78"/>
      <c r="I20" s="78"/>
      <c r="J20" s="77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2171050</v>
      </c>
      <c r="E22" s="23">
        <v>370500</v>
      </c>
      <c r="F22" s="23">
        <f>F23+F58+F78+F83+F86</f>
        <v>0</v>
      </c>
      <c r="G22" s="23">
        <f>G23+G58+G78+G83+G86</f>
        <v>309951.33</v>
      </c>
      <c r="H22" s="23">
        <f>H23+H58+H78+H83+H86</f>
        <v>309951.33</v>
      </c>
      <c r="I22" s="23">
        <f>I23+I58+I78+I83+I86</f>
        <v>0</v>
      </c>
      <c r="J22" s="23">
        <f>F22+G22-H22</f>
        <v>0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2171050</v>
      </c>
      <c r="E23" s="23">
        <v>0</v>
      </c>
      <c r="F23" s="23">
        <f t="shared" si="0"/>
        <v>0</v>
      </c>
      <c r="G23" s="23">
        <f t="shared" si="0"/>
        <v>309951.33</v>
      </c>
      <c r="H23" s="23">
        <f t="shared" si="0"/>
        <v>309951.33</v>
      </c>
      <c r="I23" s="23">
        <f t="shared" si="0"/>
        <v>0</v>
      </c>
      <c r="J23" s="23">
        <f>F23+G23-H23</f>
        <v>0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2066000</v>
      </c>
      <c r="E24" s="23">
        <v>0</v>
      </c>
      <c r="F24" s="23">
        <f>F25+F28</f>
        <v>0</v>
      </c>
      <c r="G24" s="23">
        <f>G25+G28</f>
        <v>302665.38</v>
      </c>
      <c r="H24" s="23">
        <f>H25+H28</f>
        <v>302665.38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1675100</v>
      </c>
      <c r="E25" s="29">
        <v>260000</v>
      </c>
      <c r="F25" s="28">
        <f t="shared" si="2"/>
        <v>0</v>
      </c>
      <c r="G25" s="28">
        <f>G26</f>
        <v>247277.43</v>
      </c>
      <c r="H25" s="28">
        <f>H26</f>
        <v>247277.43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1675100</v>
      </c>
      <c r="E26" s="34">
        <v>0</v>
      </c>
      <c r="F26" s="33">
        <v>0</v>
      </c>
      <c r="G26" s="33">
        <v>247277.43</v>
      </c>
      <c r="H26" s="33">
        <f>G26</f>
        <v>247277.43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61300</v>
      </c>
      <c r="F28" s="29">
        <v>0</v>
      </c>
      <c r="G28" s="29">
        <v>55387.95</v>
      </c>
      <c r="H28" s="33">
        <f>G28</f>
        <v>55387.95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103550</v>
      </c>
      <c r="E29" s="38">
        <v>0</v>
      </c>
      <c r="F29" s="38">
        <f>SUM(F30:F36)+F43</f>
        <v>0</v>
      </c>
      <c r="G29" s="38">
        <f>SUM(G30:G36)+G43</f>
        <v>7285.95</v>
      </c>
      <c r="H29" s="38">
        <f>SUM(H30:H36)+H43</f>
        <v>7285.95</v>
      </c>
      <c r="I29" s="38">
        <f>SUM(I30:I36)+I43</f>
        <v>0</v>
      </c>
      <c r="J29" s="38">
        <f>SUM(J30:J36)+J43</f>
        <v>0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0</v>
      </c>
      <c r="H30" s="33">
        <f>G30</f>
        <v>0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6300</v>
      </c>
      <c r="E32" s="29">
        <v>6300</v>
      </c>
      <c r="F32" s="29">
        <v>0</v>
      </c>
      <c r="G32" s="29">
        <v>2553.45</v>
      </c>
      <c r="H32" s="33">
        <f>G32</f>
        <v>2553.45</v>
      </c>
      <c r="I32" s="29">
        <v>0</v>
      </c>
      <c r="J32" s="30">
        <f>F32+G32-H32</f>
        <v>0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3732.64</v>
      </c>
      <c r="H33" s="33">
        <f>G33</f>
        <v>3732.64</v>
      </c>
      <c r="I33" s="29">
        <v>0</v>
      </c>
      <c r="J33" s="30">
        <f>F33+G33-H33</f>
        <v>0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67800</v>
      </c>
      <c r="E36" s="62">
        <v>30000</v>
      </c>
      <c r="F36" s="38">
        <f>SUM(F37:F42)</f>
        <v>0</v>
      </c>
      <c r="G36" s="38">
        <f>SUM(G37:G42)</f>
        <v>999.86</v>
      </c>
      <c r="H36" s="38">
        <f>SUM(H37:H42)</f>
        <v>999.86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 t="s">
        <v>113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999.86</v>
      </c>
      <c r="H39" s="33">
        <f>G39</f>
        <v>999.86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55000</v>
      </c>
      <c r="E40" s="34">
        <v>0</v>
      </c>
      <c r="F40" s="33">
        <v>0</v>
      </c>
      <c r="G40" s="33">
        <v>0</v>
      </c>
      <c r="H40" s="33">
        <f>G40</f>
        <v>0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400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0</v>
      </c>
      <c r="H57" s="46">
        <f>G57</f>
        <v>0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12500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79"/>
      <c r="E88" s="79"/>
      <c r="F88" s="58"/>
      <c r="G88" s="80" t="s">
        <v>111</v>
      </c>
      <c r="H88" s="80"/>
      <c r="I88" s="80"/>
      <c r="J88" s="1"/>
    </row>
    <row r="89" spans="1:10" ht="15">
      <c r="A89" s="1"/>
      <c r="B89" s="58"/>
      <c r="C89" s="58"/>
      <c r="D89" s="81" t="s">
        <v>101</v>
      </c>
      <c r="E89" s="81"/>
      <c r="F89" s="58"/>
      <c r="G89" s="82" t="s">
        <v>102</v>
      </c>
      <c r="H89" s="82"/>
      <c r="I89" s="1"/>
      <c r="J89" s="1"/>
    </row>
    <row r="90" spans="1:10" ht="15">
      <c r="A90" s="58" t="s">
        <v>105</v>
      </c>
      <c r="B90" s="1"/>
      <c r="C90" s="58"/>
      <c r="D90" s="83"/>
      <c r="E90" s="83"/>
      <c r="F90" s="58"/>
      <c r="G90" s="80" t="s">
        <v>104</v>
      </c>
      <c r="H90" s="80"/>
      <c r="I90" s="80"/>
      <c r="J90" s="1"/>
    </row>
    <row r="91" spans="1:10" ht="15">
      <c r="A91" s="59"/>
      <c r="B91" s="1"/>
      <c r="C91" s="58"/>
      <c r="D91" s="81" t="s">
        <v>101</v>
      </c>
      <c r="E91" s="81"/>
      <c r="F91" s="1"/>
      <c r="G91" s="82" t="s">
        <v>102</v>
      </c>
      <c r="H91" s="82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D91:E91"/>
    <mergeCell ref="G91:H91"/>
    <mergeCell ref="D89:E89"/>
    <mergeCell ref="G89:H89"/>
    <mergeCell ref="D90:E90"/>
    <mergeCell ref="G90:I90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B9:G9"/>
    <mergeCell ref="B10:G10"/>
    <mergeCell ref="B11:G11"/>
    <mergeCell ref="A12:C12"/>
    <mergeCell ref="E12:G12"/>
    <mergeCell ref="G1:J3"/>
    <mergeCell ref="A4:J4"/>
    <mergeCell ref="A5:F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2017-05-17T17:24:58Z</cp:lastPrinted>
  <dcterms:created xsi:type="dcterms:W3CDTF">2017-05-17T17:18:36Z</dcterms:created>
  <dcterms:modified xsi:type="dcterms:W3CDTF">2020-05-06T21:39:04Z</dcterms:modified>
  <cp:category/>
  <cp:version/>
  <cp:contentType/>
  <cp:contentStatus/>
</cp:coreProperties>
</file>