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зош (2)" sheetId="2" r:id="rId1"/>
    <sheet name="зош" sheetId="1" r:id="rId2"/>
  </sheets>
  <definedNames>
    <definedName name="_xlnm.Print_Area" localSheetId="1">зош!$A$1:$Y$125</definedName>
    <definedName name="_xlnm.Print_Area" localSheetId="0">'зош (2)'!$A$2:$Y$58</definedName>
  </definedNames>
  <calcPr calcId="144525"/>
</workbook>
</file>

<file path=xl/calcChain.xml><?xml version="1.0" encoding="utf-8"?>
<calcChain xmlns="http://schemas.openxmlformats.org/spreadsheetml/2006/main">
  <c r="X43" i="2" l="1"/>
  <c r="W43" i="2"/>
  <c r="V43" i="2"/>
  <c r="U43" i="2"/>
  <c r="T43" i="2"/>
  <c r="S43" i="2"/>
  <c r="R43" i="2"/>
  <c r="Q43" i="2"/>
  <c r="P43" i="2"/>
  <c r="O43" i="2"/>
  <c r="N43" i="2"/>
  <c r="M43" i="2"/>
  <c r="X38" i="2"/>
  <c r="W38" i="2"/>
  <c r="V38" i="2"/>
  <c r="U38" i="2"/>
  <c r="T38" i="2"/>
  <c r="S38" i="2"/>
  <c r="R38" i="2"/>
  <c r="Q38" i="2"/>
  <c r="P38" i="2"/>
  <c r="O38" i="2"/>
  <c r="N38" i="2"/>
  <c r="M38" i="2"/>
  <c r="X34" i="2"/>
  <c r="W34" i="2"/>
  <c r="V34" i="2"/>
  <c r="U34" i="2"/>
  <c r="T34" i="2"/>
  <c r="S34" i="2"/>
  <c r="R34" i="2"/>
  <c r="Q34" i="2"/>
  <c r="P34" i="2"/>
  <c r="O34" i="2"/>
  <c r="N34" i="2"/>
  <c r="M34" i="2"/>
  <c r="X31" i="2"/>
  <c r="W31" i="2"/>
  <c r="V31" i="2"/>
  <c r="U31" i="2"/>
  <c r="T31" i="2"/>
  <c r="S31" i="2"/>
  <c r="R31" i="2"/>
  <c r="Q31" i="2"/>
  <c r="P31" i="2"/>
  <c r="O31" i="2"/>
  <c r="N31" i="2"/>
  <c r="M31" i="2"/>
  <c r="X17" i="2"/>
  <c r="W17" i="2"/>
  <c r="V17" i="2"/>
  <c r="U17" i="2"/>
  <c r="T17" i="2"/>
  <c r="S17" i="2"/>
  <c r="R17" i="2"/>
  <c r="Q17" i="2"/>
  <c r="P17" i="2"/>
  <c r="O17" i="2"/>
  <c r="N17" i="2"/>
  <c r="M17" i="2"/>
  <c r="X6" i="2" l="1"/>
  <c r="X45" i="2" s="1"/>
  <c r="C45" i="2" l="1"/>
  <c r="Y44" i="2"/>
  <c r="B44" i="2"/>
  <c r="Y42" i="2"/>
  <c r="Y41" i="2"/>
  <c r="Y40" i="2"/>
  <c r="Y39" i="2"/>
  <c r="B39" i="2"/>
  <c r="Y37" i="2"/>
  <c r="Y36" i="2"/>
  <c r="B36" i="2"/>
  <c r="Y35" i="2"/>
  <c r="B35" i="2"/>
  <c r="Y33" i="2"/>
  <c r="Y32" i="2"/>
  <c r="B32" i="2"/>
  <c r="Y30" i="2"/>
  <c r="Y29" i="2"/>
  <c r="Y28" i="2"/>
  <c r="Y27" i="2"/>
  <c r="Y26" i="2"/>
  <c r="Y25" i="2"/>
  <c r="Y24" i="2"/>
  <c r="Y23" i="2"/>
  <c r="Y22" i="2"/>
  <c r="Y21" i="2"/>
  <c r="Y20" i="2"/>
  <c r="B20" i="2"/>
  <c r="Y19" i="2"/>
  <c r="B19" i="2"/>
  <c r="Y18" i="2"/>
  <c r="B18" i="2"/>
  <c r="Y16" i="2"/>
  <c r="Y15" i="2"/>
  <c r="Y14" i="2"/>
  <c r="Y13" i="2"/>
  <c r="Y12" i="2"/>
  <c r="Y11" i="2"/>
  <c r="Y10" i="2"/>
  <c r="Y9" i="2"/>
  <c r="Y8" i="2"/>
  <c r="Y7" i="2"/>
  <c r="B7" i="2"/>
  <c r="W6" i="2"/>
  <c r="W45" i="2" s="1"/>
  <c r="V6" i="2"/>
  <c r="V45" i="2" s="1"/>
  <c r="U6" i="2"/>
  <c r="U45" i="2" s="1"/>
  <c r="T6" i="2"/>
  <c r="T45" i="2" s="1"/>
  <c r="S6" i="2"/>
  <c r="S45" i="2" s="1"/>
  <c r="R6" i="2"/>
  <c r="R45" i="2" s="1"/>
  <c r="Q6" i="2"/>
  <c r="Q45" i="2" s="1"/>
  <c r="P6" i="2"/>
  <c r="P45" i="2" s="1"/>
  <c r="O6" i="2"/>
  <c r="O45" i="2" s="1"/>
  <c r="N6" i="2"/>
  <c r="N45" i="2" s="1"/>
  <c r="M6" i="2"/>
  <c r="M45" i="2" s="1"/>
  <c r="B6" i="2"/>
  <c r="Y5" i="2"/>
  <c r="B5" i="2"/>
  <c r="Y43" i="2" l="1"/>
  <c r="Y34" i="2"/>
  <c r="Y38" i="2"/>
  <c r="Y31" i="2"/>
  <c r="Y17" i="2"/>
  <c r="B45" i="2"/>
  <c r="V42" i="1"/>
  <c r="R42" i="1"/>
  <c r="N43" i="1"/>
  <c r="O43" i="1"/>
  <c r="Y43" i="1" s="1"/>
  <c r="P43" i="1"/>
  <c r="Q43" i="1"/>
  <c r="R43" i="1"/>
  <c r="S43" i="1"/>
  <c r="T43" i="1"/>
  <c r="U43" i="1"/>
  <c r="V43" i="1"/>
  <c r="W43" i="1"/>
  <c r="X43" i="1"/>
  <c r="M43" i="1"/>
  <c r="Y42" i="1"/>
  <c r="Y45" i="2" l="1"/>
  <c r="X5" i="1"/>
  <c r="N5" i="1"/>
  <c r="O5" i="1"/>
  <c r="P5" i="1"/>
  <c r="Q5" i="1"/>
  <c r="R5" i="1"/>
  <c r="S5" i="1"/>
  <c r="T5" i="1"/>
  <c r="U5" i="1"/>
  <c r="V5" i="1"/>
  <c r="W5" i="1"/>
  <c r="M5" i="1"/>
  <c r="C41" i="1" l="1"/>
  <c r="Y18" i="1"/>
  <c r="Y40" i="1"/>
  <c r="B40" i="1"/>
  <c r="Y25" i="1" l="1"/>
  <c r="Y26" i="1"/>
  <c r="Y27" i="1"/>
  <c r="Y28" i="1"/>
  <c r="Y29" i="1"/>
  <c r="B6" i="1"/>
  <c r="B33" i="1" l="1"/>
  <c r="Y15" i="1" l="1"/>
  <c r="Y34" i="1" l="1"/>
  <c r="B32" i="1" l="1"/>
  <c r="Y39" i="1" l="1"/>
  <c r="Y38" i="1"/>
  <c r="Y37" i="1"/>
  <c r="Y36" i="1"/>
  <c r="Y35" i="1"/>
  <c r="Y33" i="1"/>
  <c r="Y32" i="1"/>
  <c r="Y31" i="1"/>
  <c r="Y30" i="1"/>
  <c r="Y24" i="1"/>
  <c r="Y23" i="1"/>
  <c r="Y22" i="1"/>
  <c r="Y21" i="1"/>
  <c r="Y20" i="1"/>
  <c r="Y19" i="1"/>
  <c r="Y17" i="1"/>
  <c r="Y16" i="1"/>
  <c r="Y14" i="1"/>
  <c r="Y13" i="1"/>
  <c r="Y12" i="1"/>
  <c r="Y11" i="1"/>
  <c r="Y10" i="1"/>
  <c r="Y9" i="1"/>
  <c r="Y8" i="1"/>
  <c r="Y7" i="1"/>
  <c r="Y6" i="1"/>
  <c r="Y4" i="1"/>
  <c r="Y5" i="1" l="1"/>
  <c r="Y41" i="1" s="1"/>
  <c r="B35" i="1"/>
  <c r="B5" i="1"/>
  <c r="B4" i="1"/>
  <c r="X41" i="1" l="1"/>
  <c r="W41" i="1"/>
  <c r="V41" i="1"/>
  <c r="U41" i="1"/>
  <c r="T41" i="1"/>
  <c r="S41" i="1"/>
  <c r="R41" i="1"/>
  <c r="Q41" i="1"/>
  <c r="P41" i="1"/>
  <c r="O41" i="1"/>
  <c r="N41" i="1"/>
  <c r="M41" i="1"/>
  <c r="B17" i="1" l="1"/>
  <c r="B18" i="1" l="1"/>
  <c r="B39" i="1" l="1"/>
  <c r="B30" i="1" l="1"/>
  <c r="B16" i="1" l="1"/>
  <c r="B41" i="1" l="1"/>
</calcChain>
</file>

<file path=xl/sharedStrings.xml><?xml version="1.0" encoding="utf-8"?>
<sst xmlns="http://schemas.openxmlformats.org/spreadsheetml/2006/main" count="136" uniqueCount="70">
  <si>
    <t>Разом</t>
  </si>
  <si>
    <t>Сума</t>
  </si>
  <si>
    <t>Всього:</t>
  </si>
  <si>
    <t>Х</t>
  </si>
  <si>
    <t>Начальник відділу освіти</t>
  </si>
  <si>
    <t>А.О. Пасічник</t>
  </si>
  <si>
    <t>Головний спеціаліст - бухгалтер</t>
  </si>
  <si>
    <t>С.В. Сіньковська</t>
  </si>
  <si>
    <t>Головний спеціаліст - економіст</t>
  </si>
  <si>
    <t>А. А. Кірілкова</t>
  </si>
  <si>
    <t>Заробітна плата</t>
  </si>
  <si>
    <t>Нарахування на заробітну плату</t>
  </si>
  <si>
    <t>Розрахунки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</si>
  <si>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</si>
  <si>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</si>
  <si>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</si>
  <si>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</si>
  <si>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</si>
  <si>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</si>
  <si>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</si>
  <si>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</si>
  <si>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</si>
  <si>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</si>
  <si>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</si>
  <si>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</si>
  <si>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</t>
  </si>
  <si>
    <t xml:space="preserve">Продукти харчування </t>
  </si>
  <si>
    <t>КЕКВ</t>
  </si>
  <si>
    <t>Яна Ковтюк</t>
  </si>
  <si>
    <t>Директор</t>
  </si>
  <si>
    <t>Начальник відділу бухгалтерського обліку</t>
  </si>
  <si>
    <t>обліку - головний бухгалтер</t>
  </si>
  <si>
    <t>Економіст</t>
  </si>
  <si>
    <t>Ольга ГУБАНЬ</t>
  </si>
  <si>
    <t>Шкільна документація: журнали, табелі, гуртк. роб., книга замін, бух документи =3000</t>
  </si>
  <si>
    <t>Миючі диз. засоби( хлорне вапно 20кг*32=640грн, , засіб для миття посуду 30л *40=1200грн)=1840</t>
  </si>
  <si>
    <t>Навчання з  цивільного захисту 1чол*700</t>
  </si>
  <si>
    <t>навчання по пожежній безпеці 400 грн*1 чол</t>
  </si>
  <si>
    <t>Навчання з охорони паці 2чол*280грн</t>
  </si>
  <si>
    <t>навчання операторів кочегарів 1чол*280</t>
  </si>
  <si>
    <t>Оплата інших енергносіїв: вивезення ТПВ</t>
  </si>
  <si>
    <t>Екологічний податок</t>
  </si>
  <si>
    <t>Розшифровка до бюжетного запиту (потреба) на 2022 рік по КЗ "Медвежанській гімназії"  Немирівської міської ради Вінницької області</t>
  </si>
  <si>
    <t>Оплата електроенергії 20437 квт * 7,24 грн=147964 грн, розподіл 30656 грн</t>
  </si>
  <si>
    <t>Канцтовари (папір А4 10 уп * 110=1100 грн., файли 4 уп. * 85=340 грн., папки (різні) - 200, скотч 4 шт.*15=60грн, фарба у принтер: чорна 3шт*180=540грн., кольорова 8шт.*200=1600грн.катриджі до принтера 2шт по 450=900грн)) 4740</t>
  </si>
  <si>
    <t>Подарунки першокласникам (150 грн. * 12 уч. = 1800 грн.)</t>
  </si>
  <si>
    <t>Господарчі товари (хлорка 20кг*10грн=200, засіб для миття посуду 10л*20грн=200, засіб для миття вікон 1 шт.*50грн=50, мило господарське 10 шт*9грн=90., рукавиці резинові 10пар*10грн=100, віники 10шт.*40грн=400, совки 4 шт.*16грн=64, губки для миття посуду 4уп*20грн=80, шкребок для чищення посуду 15шт.*3грн=45, рушники на кухню 5 шт.*15грн=75, пральний порошок 1кг*63 грн=63, пакети для сміття 3уппо 100 шт*20грн=60)= 1427</t>
  </si>
  <si>
    <t>Кухонний інвентар (миски пластикові для салатів 2шт*30грн., ложка силіконова 1шт*40грн., ковшик для води 2шт.*100грн, тертка 1*40грн., тарілки глибокі 30шт*35грн., тарілки мілкі 30шт*30 грн., ложки 30 шт.*10грн., чашки 30шт*25грн.)3340</t>
  </si>
  <si>
    <t>Стіл виробничий з нерж стал 1 шт* 4503</t>
  </si>
  <si>
    <t>Драбина універсальна 3м 2500</t>
  </si>
  <si>
    <t>Фарба на поточний ремонт  школи(  цемент  5 міш. *100 грн=500 грн., шпаклівка 5 м*140=700, 34 б.*210грн=7140. жовто-коричнева, 25 б. * 200грн=5000. біла, водоемульсійна фарба 28 кг-610 грн., фарба блакитна 4 б.*151,25=605 грн, фарба чорна 3б.*165=495грн.)15050</t>
  </si>
  <si>
    <t>Халати для майстерні та кухні (4* 450 =1800грн)</t>
  </si>
  <si>
    <t>Медикаменти =1000*106,2%=1062</t>
  </si>
  <si>
    <t>Послуги інтернету  1точка 200 грн*12міс=2400</t>
  </si>
  <si>
    <t>Послуги з надання пакетів оновлень програмного комплексу "Курс" 1500</t>
  </si>
  <si>
    <t>Лабораторні дослідження, води, грунту, овочів, дослідження  рівня освітленості 7500</t>
  </si>
  <si>
    <t>Заправка картриджів 2 шт *6 раз * 150 грн. = 1800 грн</t>
  </si>
  <si>
    <t>Тех.перевірка вимірювального комплексу 1530</t>
  </si>
  <si>
    <t>Заміри опору ізоляції 3500</t>
  </si>
  <si>
    <t>Медогляд працівників 30 чол. *557,33333 грн=16720,00 грн</t>
  </si>
  <si>
    <t>Перезарядка вогнегасників 5 шт.*350грн.=1750 грн</t>
  </si>
  <si>
    <t xml:space="preserve">Доставка підручників </t>
  </si>
  <si>
    <t>Послуги з надання пакетів оновлень програмного комплексу "Місцеві бюджети"</t>
  </si>
  <si>
    <t xml:space="preserve">Послуги з надання пакетів оновлень програмного комплексу "Medoc" </t>
  </si>
  <si>
    <t xml:space="preserve">5 вчителів-предметникыв  (4 дні (на одну особу) = 60 грн. добові  +100 грн. </t>
  </si>
  <si>
    <t xml:space="preserve">1пед. прац,4 дні (на одну особу) = 60 грн. добові + 70 грн. (проживання) +100 грн. </t>
  </si>
  <si>
    <t>Світлана ХОДАКІВСЬКА</t>
  </si>
  <si>
    <t>Оплата інших енергносіїв: пелети 75000кг*7,00грн=525000грн</t>
  </si>
  <si>
    <t>Розшифровка до бюжетного запиту (потреба) на 2022 рік по КЗ "Медвежанська гімназія"  Немирівської міської ради</t>
  </si>
  <si>
    <t>КПКВ 0611021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</si>
</sst>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0" xfId="0" applyFont="1"/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3" fontId="5" fillId="2" borderId="11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4" fontId="4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3" fontId="4" fillId="0" borderId="7" xfId="0" applyNumberFormat="1" applyFont="1" applyFill="1" applyBorder="1" applyAlignment="1">
      <alignment horizont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44" xfId="0" applyNumberFormat="1" applyFont="1" applyFill="1" applyBorder="1" applyAlignment="1">
      <alignment horizontal="center"/>
    </xf>
    <xf numFmtId="3" fontId="4" fillId="0" borderId="45" xfId="0" applyNumberFormat="1" applyFont="1" applyFill="1" applyBorder="1" applyAlignment="1">
      <alignment horizontal="center"/>
    </xf>
    <xf numFmtId="3" fontId="4" fillId="0" borderId="45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36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 wrapText="1"/>
    </xf>
    <xf numFmtId="3" fontId="4" fillId="0" borderId="37" xfId="0" applyNumberFormat="1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 wrapText="1"/>
    </xf>
    <xf numFmtId="3" fontId="4" fillId="0" borderId="46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/>
    </xf>
    <xf numFmtId="3" fontId="4" fillId="0" borderId="40" xfId="0" applyNumberFormat="1" applyFont="1" applyFill="1" applyBorder="1" applyAlignment="1">
      <alignment horizontal="center"/>
    </xf>
    <xf numFmtId="3" fontId="4" fillId="0" borderId="29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3" fontId="4" fillId="0" borderId="47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/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29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 wrapText="1"/>
    </xf>
    <xf numFmtId="3" fontId="7" fillId="0" borderId="18" xfId="0" applyNumberFormat="1" applyFont="1" applyFill="1" applyBorder="1" applyAlignment="1">
      <alignment vertical="center" wrapText="1"/>
    </xf>
    <xf numFmtId="3" fontId="4" fillId="0" borderId="18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2" fontId="4" fillId="0" borderId="12" xfId="0" applyNumberFormat="1" applyFont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wrapText="1"/>
    </xf>
    <xf numFmtId="3" fontId="4" fillId="3" borderId="7" xfId="0" applyNumberFormat="1" applyFont="1" applyFill="1" applyBorder="1" applyAlignment="1">
      <alignment horizont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24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/>
    </xf>
    <xf numFmtId="0" fontId="2" fillId="3" borderId="0" xfId="0" applyFont="1" applyFill="1" applyAlignment="1">
      <alignment wrapText="1"/>
    </xf>
    <xf numFmtId="3" fontId="4" fillId="3" borderId="18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center" vertical="center"/>
    </xf>
    <xf numFmtId="0" fontId="2" fillId="3" borderId="0" xfId="0" applyFont="1" applyFill="1"/>
    <xf numFmtId="4" fontId="2" fillId="0" borderId="12" xfId="0" applyNumberFormat="1" applyFont="1" applyFill="1" applyBorder="1" applyAlignment="1">
      <alignment horizontal="center"/>
    </xf>
    <xf numFmtId="4" fontId="2" fillId="0" borderId="20" xfId="0" applyNumberFormat="1" applyFont="1" applyFill="1" applyBorder="1" applyAlignment="1">
      <alignment horizontal="center"/>
    </xf>
    <xf numFmtId="3" fontId="6" fillId="3" borderId="30" xfId="0" applyNumberFormat="1" applyFont="1" applyFill="1" applyBorder="1" applyAlignment="1">
      <alignment horizontal="center" vertical="center" wrapText="1"/>
    </xf>
    <xf numFmtId="3" fontId="4" fillId="3" borderId="31" xfId="0" applyNumberFormat="1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 vertical="center"/>
    </xf>
    <xf numFmtId="3" fontId="4" fillId="3" borderId="31" xfId="0" applyNumberFormat="1" applyFont="1" applyFill="1" applyBorder="1" applyAlignment="1">
      <alignment horizontal="center" vertical="center" wrapText="1"/>
    </xf>
    <xf numFmtId="3" fontId="4" fillId="3" borderId="38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9" fillId="0" borderId="56" xfId="0" applyFont="1" applyFill="1" applyBorder="1"/>
    <xf numFmtId="3" fontId="4" fillId="0" borderId="40" xfId="0" applyNumberFormat="1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4" fontId="2" fillId="0" borderId="35" xfId="0" applyNumberFormat="1" applyFont="1" applyBorder="1" applyAlignment="1">
      <alignment horizontal="center"/>
    </xf>
    <xf numFmtId="3" fontId="6" fillId="0" borderId="44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/>
    </xf>
    <xf numFmtId="3" fontId="5" fillId="0" borderId="31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 wrapText="1"/>
    </xf>
    <xf numFmtId="3" fontId="4" fillId="0" borderId="58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/>
    </xf>
    <xf numFmtId="4" fontId="2" fillId="0" borderId="17" xfId="0" applyNumberFormat="1" applyFont="1" applyBorder="1" applyAlignment="1">
      <alignment horizontal="center" vertical="center"/>
    </xf>
    <xf numFmtId="3" fontId="4" fillId="0" borderId="59" xfId="0" applyNumberFormat="1" applyFont="1" applyFill="1" applyBorder="1" applyAlignment="1">
      <alignment horizontal="center"/>
    </xf>
    <xf numFmtId="3" fontId="4" fillId="0" borderId="59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1" fontId="2" fillId="0" borderId="0" xfId="0" applyNumberFormat="1" applyFont="1"/>
    <xf numFmtId="0" fontId="5" fillId="0" borderId="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/>
    </xf>
    <xf numFmtId="3" fontId="4" fillId="0" borderId="31" xfId="0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 wrapText="1"/>
    </xf>
    <xf numFmtId="3" fontId="5" fillId="4" borderId="21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9" fillId="0" borderId="61" xfId="0" applyFont="1" applyFill="1" applyBorder="1"/>
    <xf numFmtId="4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5" fillId="0" borderId="32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horizontal="left" vertical="top"/>
    </xf>
    <xf numFmtId="0" fontId="4" fillId="2" borderId="33" xfId="0" applyFont="1" applyFill="1" applyBorder="1" applyAlignment="1">
      <alignment horizontal="left" vertical="top"/>
    </xf>
    <xf numFmtId="0" fontId="9" fillId="0" borderId="5" xfId="0" applyFont="1" applyFill="1" applyBorder="1"/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8"/>
  <sheetViews>
    <sheetView tabSelected="1" view="pageBreakPreview" topLeftCell="A28" zoomScale="60" zoomScaleNormal="65" workbookViewId="0">
      <selection activeCell="J71" sqref="J71"/>
    </sheetView>
  </sheetViews>
  <sheetFormatPr defaultRowHeight="15" x14ac:dyDescent="0.25"/>
  <cols>
    <col min="1" max="1" width="7.28515625" style="1" customWidth="1"/>
    <col min="2" max="2" width="12.140625" style="1" customWidth="1"/>
    <col min="3" max="3" width="12.28515625" style="3" customWidth="1"/>
    <col min="4" max="11" width="9.140625" style="88"/>
    <col min="12" max="12" width="13" style="88" customWidth="1"/>
    <col min="13" max="22" width="10.85546875" style="1" customWidth="1"/>
    <col min="23" max="23" width="14.7109375" style="1" customWidth="1"/>
    <col min="24" max="24" width="10.85546875" style="1" customWidth="1"/>
    <col min="25" max="25" width="11.7109375" style="7" customWidth="1"/>
    <col min="26" max="26" width="12.42578125" style="1" customWidth="1"/>
    <col min="27" max="16384" width="9.140625" style="1"/>
  </cols>
  <sheetData>
    <row r="2" spans="1:26" ht="27" customHeight="1" x14ac:dyDescent="0.25">
      <c r="A2" s="226" t="s">
        <v>68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</row>
    <row r="3" spans="1:26" ht="15.75" thickBot="1" x14ac:dyDescent="0.3">
      <c r="A3" s="7" t="s">
        <v>69</v>
      </c>
      <c r="O3" s="2"/>
      <c r="P3" s="165"/>
      <c r="Q3" s="165"/>
      <c r="R3" s="165"/>
      <c r="S3" s="165"/>
      <c r="T3" s="165"/>
      <c r="U3" s="165"/>
      <c r="V3" s="165"/>
      <c r="W3" s="165"/>
      <c r="X3" s="165"/>
    </row>
    <row r="4" spans="1:26" ht="26.25" customHeight="1" thickBot="1" x14ac:dyDescent="0.3">
      <c r="A4" s="19" t="s">
        <v>27</v>
      </c>
      <c r="B4" s="20" t="s">
        <v>0</v>
      </c>
      <c r="C4" s="21" t="s">
        <v>1</v>
      </c>
      <c r="D4" s="227" t="s">
        <v>12</v>
      </c>
      <c r="E4" s="228"/>
      <c r="F4" s="228"/>
      <c r="G4" s="228"/>
      <c r="H4" s="228"/>
      <c r="I4" s="228"/>
      <c r="J4" s="228"/>
      <c r="K4" s="228"/>
      <c r="L4" s="229"/>
      <c r="M4" s="9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0" t="s">
        <v>19</v>
      </c>
      <c r="T4" s="10" t="s">
        <v>20</v>
      </c>
      <c r="U4" s="10" t="s">
        <v>21</v>
      </c>
      <c r="V4" s="10" t="s">
        <v>22</v>
      </c>
      <c r="W4" s="10" t="s">
        <v>23</v>
      </c>
      <c r="X4" s="14" t="s">
        <v>24</v>
      </c>
      <c r="Y4" s="151" t="s">
        <v>25</v>
      </c>
    </row>
    <row r="5" spans="1:26" s="28" customFormat="1" ht="20.25" customHeight="1" thickBot="1" x14ac:dyDescent="0.3">
      <c r="A5" s="48">
        <v>2111</v>
      </c>
      <c r="B5" s="49">
        <f>C5</f>
        <v>960344</v>
      </c>
      <c r="C5" s="50">
        <v>960344</v>
      </c>
      <c r="D5" s="230" t="s">
        <v>10</v>
      </c>
      <c r="E5" s="231"/>
      <c r="F5" s="231"/>
      <c r="G5" s="231"/>
      <c r="H5" s="231"/>
      <c r="I5" s="231"/>
      <c r="J5" s="231"/>
      <c r="K5" s="231"/>
      <c r="L5" s="232"/>
      <c r="M5" s="51">
        <v>90870</v>
      </c>
      <c r="N5" s="51">
        <v>90870</v>
      </c>
      <c r="O5" s="51">
        <v>90870</v>
      </c>
      <c r="P5" s="51">
        <v>80029</v>
      </c>
      <c r="Q5" s="51">
        <v>67300</v>
      </c>
      <c r="R5" s="51">
        <v>67300</v>
      </c>
      <c r="S5" s="51">
        <v>67300</v>
      </c>
      <c r="T5" s="51">
        <v>67300</v>
      </c>
      <c r="U5" s="51">
        <v>67300</v>
      </c>
      <c r="V5" s="51">
        <v>90400</v>
      </c>
      <c r="W5" s="51">
        <v>90400</v>
      </c>
      <c r="X5" s="51">
        <v>90405</v>
      </c>
      <c r="Y5" s="25">
        <f>SUM(M5:X5)</f>
        <v>960344</v>
      </c>
      <c r="Z5" s="27"/>
    </row>
    <row r="6" spans="1:26" s="28" customFormat="1" ht="21.75" customHeight="1" thickBot="1" x14ac:dyDescent="0.3">
      <c r="A6" s="52">
        <v>2120</v>
      </c>
      <c r="B6" s="53">
        <f>C6</f>
        <v>223446</v>
      </c>
      <c r="C6" s="54">
        <v>223446</v>
      </c>
      <c r="D6" s="233" t="s">
        <v>11</v>
      </c>
      <c r="E6" s="234"/>
      <c r="F6" s="234"/>
      <c r="G6" s="234"/>
      <c r="H6" s="234"/>
      <c r="I6" s="234"/>
      <c r="J6" s="234"/>
      <c r="K6" s="234"/>
      <c r="L6" s="234"/>
      <c r="M6" s="55">
        <f>M5*0.22+1014</f>
        <v>21005.4</v>
      </c>
      <c r="N6" s="55">
        <f t="shared" ref="N6:W6" si="0">N5*0.22+1014</f>
        <v>21005.4</v>
      </c>
      <c r="O6" s="55">
        <f t="shared" si="0"/>
        <v>21005.4</v>
      </c>
      <c r="P6" s="55">
        <f t="shared" si="0"/>
        <v>18620.38</v>
      </c>
      <c r="Q6" s="55">
        <f t="shared" si="0"/>
        <v>15820</v>
      </c>
      <c r="R6" s="55">
        <f t="shared" si="0"/>
        <v>15820</v>
      </c>
      <c r="S6" s="55">
        <f t="shared" si="0"/>
        <v>15820</v>
      </c>
      <c r="T6" s="55">
        <f t="shared" si="0"/>
        <v>15820</v>
      </c>
      <c r="U6" s="55">
        <f t="shared" si="0"/>
        <v>15820</v>
      </c>
      <c r="V6" s="55">
        <f t="shared" si="0"/>
        <v>20902</v>
      </c>
      <c r="W6" s="55">
        <f t="shared" si="0"/>
        <v>20902</v>
      </c>
      <c r="X6" s="55">
        <f>X5*0.22+1018</f>
        <v>20907.099999999999</v>
      </c>
      <c r="Y6" s="25">
        <v>223446</v>
      </c>
    </row>
    <row r="7" spans="1:26" s="33" customFormat="1" ht="51.75" customHeight="1" thickBot="1" x14ac:dyDescent="0.3">
      <c r="A7" s="172">
        <v>2210</v>
      </c>
      <c r="B7" s="174">
        <f>SUM(C7:C16)</f>
        <v>40000</v>
      </c>
      <c r="C7" s="141">
        <v>4740</v>
      </c>
      <c r="D7" s="236" t="s">
        <v>44</v>
      </c>
      <c r="E7" s="237"/>
      <c r="F7" s="237"/>
      <c r="G7" s="237"/>
      <c r="H7" s="237"/>
      <c r="I7" s="237"/>
      <c r="J7" s="237"/>
      <c r="K7" s="237"/>
      <c r="L7" s="238"/>
      <c r="M7" s="97">
        <v>1000</v>
      </c>
      <c r="N7" s="37"/>
      <c r="O7" s="38">
        <v>740</v>
      </c>
      <c r="P7" s="38"/>
      <c r="Q7" s="38">
        <v>1000</v>
      </c>
      <c r="R7" s="38"/>
      <c r="S7" s="38"/>
      <c r="T7" s="38"/>
      <c r="U7" s="38">
        <v>1000</v>
      </c>
      <c r="V7" s="38"/>
      <c r="W7" s="38">
        <v>900</v>
      </c>
      <c r="X7" s="39">
        <v>100</v>
      </c>
      <c r="Y7" s="26">
        <f t="shared" ref="Y7:Y16" si="1">SUM(M7:X7)</f>
        <v>4740</v>
      </c>
    </row>
    <row r="8" spans="1:26" s="33" customFormat="1" ht="39" customHeight="1" thickBot="1" x14ac:dyDescent="0.3">
      <c r="A8" s="179"/>
      <c r="B8" s="180"/>
      <c r="C8" s="101">
        <v>3000</v>
      </c>
      <c r="D8" s="221" t="s">
        <v>34</v>
      </c>
      <c r="E8" s="222"/>
      <c r="F8" s="222"/>
      <c r="G8" s="222"/>
      <c r="H8" s="222"/>
      <c r="I8" s="222"/>
      <c r="J8" s="222"/>
      <c r="K8" s="222"/>
      <c r="L8" s="223"/>
      <c r="M8" s="44"/>
      <c r="N8" s="34"/>
      <c r="O8" s="35"/>
      <c r="P8" s="35"/>
      <c r="Q8" s="35"/>
      <c r="R8" s="35">
        <v>1000</v>
      </c>
      <c r="S8" s="35"/>
      <c r="T8" s="35">
        <v>2000</v>
      </c>
      <c r="U8" s="35"/>
      <c r="V8" s="35"/>
      <c r="W8" s="35"/>
      <c r="X8" s="36"/>
      <c r="Y8" s="26">
        <f t="shared" si="1"/>
        <v>3000</v>
      </c>
    </row>
    <row r="9" spans="1:26" s="33" customFormat="1" ht="24" customHeight="1" thickBot="1" x14ac:dyDescent="0.3">
      <c r="A9" s="179"/>
      <c r="B9" s="180"/>
      <c r="C9" s="101">
        <v>1800</v>
      </c>
      <c r="D9" s="221" t="s">
        <v>45</v>
      </c>
      <c r="E9" s="222"/>
      <c r="F9" s="222"/>
      <c r="G9" s="222"/>
      <c r="H9" s="222"/>
      <c r="I9" s="222"/>
      <c r="J9" s="222"/>
      <c r="K9" s="222"/>
      <c r="L9" s="223"/>
      <c r="M9" s="98"/>
      <c r="N9" s="34"/>
      <c r="O9" s="35"/>
      <c r="P9" s="35"/>
      <c r="Q9" s="35"/>
      <c r="R9" s="35"/>
      <c r="S9" s="35">
        <v>900</v>
      </c>
      <c r="T9" s="35">
        <v>900</v>
      </c>
      <c r="U9" s="35"/>
      <c r="V9" s="35"/>
      <c r="W9" s="35"/>
      <c r="X9" s="36"/>
      <c r="Y9" s="26">
        <f t="shared" si="1"/>
        <v>1800</v>
      </c>
    </row>
    <row r="10" spans="1:26" s="33" customFormat="1" ht="63.75" customHeight="1" thickBot="1" x14ac:dyDescent="0.3">
      <c r="A10" s="179"/>
      <c r="B10" s="180"/>
      <c r="C10" s="101">
        <v>1427</v>
      </c>
      <c r="D10" s="221" t="s">
        <v>46</v>
      </c>
      <c r="E10" s="222"/>
      <c r="F10" s="222"/>
      <c r="G10" s="222"/>
      <c r="H10" s="222"/>
      <c r="I10" s="222"/>
      <c r="J10" s="222"/>
      <c r="K10" s="222"/>
      <c r="L10" s="223"/>
      <c r="M10" s="98"/>
      <c r="N10" s="34">
        <v>727</v>
      </c>
      <c r="O10" s="35"/>
      <c r="P10" s="35"/>
      <c r="Q10" s="35"/>
      <c r="R10" s="35"/>
      <c r="S10" s="35"/>
      <c r="T10" s="35"/>
      <c r="U10" s="35"/>
      <c r="V10" s="35"/>
      <c r="W10" s="35">
        <v>700</v>
      </c>
      <c r="X10" s="36"/>
      <c r="Y10" s="122">
        <f t="shared" si="1"/>
        <v>1427</v>
      </c>
    </row>
    <row r="11" spans="1:26" s="28" customFormat="1" ht="68.25" customHeight="1" thickBot="1" x14ac:dyDescent="0.3">
      <c r="A11" s="179"/>
      <c r="B11" s="235"/>
      <c r="C11" s="101">
        <v>1840</v>
      </c>
      <c r="D11" s="221" t="s">
        <v>35</v>
      </c>
      <c r="E11" s="222"/>
      <c r="F11" s="222"/>
      <c r="G11" s="222"/>
      <c r="H11" s="222"/>
      <c r="I11" s="222"/>
      <c r="J11" s="222"/>
      <c r="K11" s="222"/>
      <c r="L11" s="223"/>
      <c r="M11" s="45"/>
      <c r="N11" s="31">
        <v>920</v>
      </c>
      <c r="O11" s="31"/>
      <c r="P11" s="31"/>
      <c r="Q11" s="31"/>
      <c r="R11" s="31"/>
      <c r="S11" s="31"/>
      <c r="T11" s="31"/>
      <c r="U11" s="31"/>
      <c r="V11" s="31">
        <v>360</v>
      </c>
      <c r="W11" s="31">
        <v>560</v>
      </c>
      <c r="X11" s="32"/>
      <c r="Y11" s="122">
        <f t="shared" si="1"/>
        <v>1840</v>
      </c>
    </row>
    <row r="12" spans="1:26" s="33" customFormat="1" ht="70.5" customHeight="1" thickBot="1" x14ac:dyDescent="0.3">
      <c r="A12" s="179"/>
      <c r="B12" s="235"/>
      <c r="C12" s="101">
        <v>3340</v>
      </c>
      <c r="D12" s="221" t="s">
        <v>47</v>
      </c>
      <c r="E12" s="222"/>
      <c r="F12" s="222"/>
      <c r="G12" s="222"/>
      <c r="H12" s="222"/>
      <c r="I12" s="222"/>
      <c r="J12" s="222"/>
      <c r="K12" s="222"/>
      <c r="L12" s="223"/>
      <c r="M12" s="99">
        <v>1500</v>
      </c>
      <c r="N12" s="100"/>
      <c r="O12" s="35"/>
      <c r="P12" s="35"/>
      <c r="Q12" s="35"/>
      <c r="R12" s="35"/>
      <c r="S12" s="35"/>
      <c r="T12" s="35">
        <v>200</v>
      </c>
      <c r="U12" s="35"/>
      <c r="V12" s="35">
        <v>1640</v>
      </c>
      <c r="W12" s="35"/>
      <c r="X12" s="36"/>
      <c r="Y12" s="122">
        <f t="shared" si="1"/>
        <v>3340</v>
      </c>
    </row>
    <row r="13" spans="1:26" s="107" customFormat="1" ht="60" customHeight="1" thickBot="1" x14ac:dyDescent="0.3">
      <c r="A13" s="179"/>
      <c r="B13" s="235"/>
      <c r="C13" s="101">
        <v>4503</v>
      </c>
      <c r="D13" s="221" t="s">
        <v>48</v>
      </c>
      <c r="E13" s="222"/>
      <c r="F13" s="222"/>
      <c r="G13" s="222"/>
      <c r="H13" s="222"/>
      <c r="I13" s="222"/>
      <c r="J13" s="222"/>
      <c r="K13" s="222"/>
      <c r="L13" s="223"/>
      <c r="M13" s="102"/>
      <c r="N13" s="103">
        <v>4503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23">
        <f t="shared" si="1"/>
        <v>4503</v>
      </c>
    </row>
    <row r="14" spans="1:26" s="112" customFormat="1" ht="62.25" customHeight="1" thickBot="1" x14ac:dyDescent="0.3">
      <c r="A14" s="179"/>
      <c r="B14" s="235"/>
      <c r="C14" s="101">
        <v>2500</v>
      </c>
      <c r="D14" s="221" t="s">
        <v>49</v>
      </c>
      <c r="E14" s="222"/>
      <c r="F14" s="222"/>
      <c r="G14" s="222"/>
      <c r="H14" s="222"/>
      <c r="I14" s="222"/>
      <c r="J14" s="222"/>
      <c r="K14" s="222"/>
      <c r="L14" s="223"/>
      <c r="M14" s="108"/>
      <c r="N14" s="109"/>
      <c r="O14" s="110"/>
      <c r="P14" s="110"/>
      <c r="Q14" s="110"/>
      <c r="R14" s="110">
        <v>2500</v>
      </c>
      <c r="S14" s="110"/>
      <c r="T14" s="110"/>
      <c r="U14" s="110"/>
      <c r="V14" s="110"/>
      <c r="W14" s="110"/>
      <c r="X14" s="111"/>
      <c r="Y14" s="123">
        <f t="shared" si="1"/>
        <v>2500</v>
      </c>
    </row>
    <row r="15" spans="1:26" s="28" customFormat="1" ht="86.25" customHeight="1" thickBot="1" x14ac:dyDescent="0.3">
      <c r="A15" s="179"/>
      <c r="B15" s="235"/>
      <c r="C15" s="101">
        <v>15050</v>
      </c>
      <c r="D15" s="224" t="s">
        <v>50</v>
      </c>
      <c r="E15" s="225"/>
      <c r="F15" s="225"/>
      <c r="G15" s="225"/>
      <c r="H15" s="225"/>
      <c r="I15" s="225"/>
      <c r="J15" s="225"/>
      <c r="K15" s="225"/>
      <c r="L15" s="225"/>
      <c r="M15" s="40"/>
      <c r="N15" s="41"/>
      <c r="O15" s="42"/>
      <c r="P15" s="42"/>
      <c r="Q15" s="42">
        <v>7525</v>
      </c>
      <c r="R15" s="42">
        <v>7525</v>
      </c>
      <c r="S15" s="42"/>
      <c r="T15" s="42"/>
      <c r="U15" s="42"/>
      <c r="V15" s="42"/>
      <c r="W15" s="42"/>
      <c r="X15" s="43"/>
      <c r="Y15" s="26">
        <f t="shared" si="1"/>
        <v>15050</v>
      </c>
    </row>
    <row r="16" spans="1:26" s="28" customFormat="1" ht="18.75" customHeight="1" thickBot="1" x14ac:dyDescent="0.3">
      <c r="A16" s="160"/>
      <c r="B16" s="161"/>
      <c r="C16" s="142">
        <v>1800</v>
      </c>
      <c r="D16" s="210" t="s">
        <v>51</v>
      </c>
      <c r="E16" s="201"/>
      <c r="F16" s="201"/>
      <c r="G16" s="201"/>
      <c r="H16" s="201"/>
      <c r="I16" s="201"/>
      <c r="J16" s="201"/>
      <c r="K16" s="201"/>
      <c r="L16" s="202"/>
      <c r="M16" s="68"/>
      <c r="N16" s="69"/>
      <c r="O16" s="128"/>
      <c r="P16" s="128"/>
      <c r="Q16" s="128"/>
      <c r="R16" s="128"/>
      <c r="S16" s="128"/>
      <c r="T16" s="128">
        <v>900</v>
      </c>
      <c r="U16" s="128"/>
      <c r="V16" s="128"/>
      <c r="W16" s="128"/>
      <c r="X16" s="129">
        <v>900</v>
      </c>
      <c r="Y16" s="26">
        <f t="shared" si="1"/>
        <v>1800</v>
      </c>
    </row>
    <row r="17" spans="1:25" s="46" customFormat="1" ht="32.25" customHeight="1" thickBot="1" x14ac:dyDescent="0.3">
      <c r="A17" s="192">
        <v>2210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4"/>
      <c r="M17" s="159">
        <f>SUM(M7:M16)</f>
        <v>2500</v>
      </c>
      <c r="N17" s="159">
        <f t="shared" ref="N17:Y17" si="2">SUM(N7:N16)</f>
        <v>6150</v>
      </c>
      <c r="O17" s="159">
        <f t="shared" si="2"/>
        <v>740</v>
      </c>
      <c r="P17" s="159">
        <f t="shared" si="2"/>
        <v>0</v>
      </c>
      <c r="Q17" s="159">
        <f t="shared" si="2"/>
        <v>8525</v>
      </c>
      <c r="R17" s="159">
        <f t="shared" si="2"/>
        <v>11025</v>
      </c>
      <c r="S17" s="159">
        <f t="shared" si="2"/>
        <v>900</v>
      </c>
      <c r="T17" s="159">
        <f t="shared" si="2"/>
        <v>4000</v>
      </c>
      <c r="U17" s="159">
        <f t="shared" si="2"/>
        <v>1000</v>
      </c>
      <c r="V17" s="159">
        <f t="shared" si="2"/>
        <v>2000</v>
      </c>
      <c r="W17" s="159">
        <f t="shared" si="2"/>
        <v>2160</v>
      </c>
      <c r="X17" s="159">
        <f t="shared" si="2"/>
        <v>1000</v>
      </c>
      <c r="Y17" s="159">
        <f t="shared" si="2"/>
        <v>40000</v>
      </c>
    </row>
    <row r="18" spans="1:25" s="28" customFormat="1" ht="18.75" customHeight="1" thickBot="1" x14ac:dyDescent="0.3">
      <c r="A18" s="151">
        <v>2220</v>
      </c>
      <c r="B18" s="84">
        <f>SUM(C18:C18)</f>
        <v>1062</v>
      </c>
      <c r="C18" s="143">
        <v>1062</v>
      </c>
      <c r="D18" s="211" t="s">
        <v>52</v>
      </c>
      <c r="E18" s="212"/>
      <c r="F18" s="212"/>
      <c r="G18" s="212"/>
      <c r="H18" s="212"/>
      <c r="I18" s="212"/>
      <c r="J18" s="212"/>
      <c r="K18" s="212"/>
      <c r="L18" s="213"/>
      <c r="M18" s="75"/>
      <c r="N18" s="76">
        <v>1062</v>
      </c>
      <c r="O18" s="76"/>
      <c r="P18" s="85"/>
      <c r="Q18" s="85"/>
      <c r="R18" s="85"/>
      <c r="S18" s="85"/>
      <c r="T18" s="85"/>
      <c r="U18" s="85"/>
      <c r="V18" s="85"/>
      <c r="W18" s="85"/>
      <c r="X18" s="86"/>
      <c r="Y18" s="26">
        <f t="shared" ref="Y18:Y30" si="3">SUM(M18:X18)</f>
        <v>1062</v>
      </c>
    </row>
    <row r="19" spans="1:25" s="28" customFormat="1" ht="25.5" customHeight="1" thickBot="1" x14ac:dyDescent="0.3">
      <c r="A19" s="151">
        <v>2230</v>
      </c>
      <c r="B19" s="84">
        <f>SUM(C19:C19)</f>
        <v>101606</v>
      </c>
      <c r="C19" s="29">
        <v>101606</v>
      </c>
      <c r="D19" s="176" t="s">
        <v>26</v>
      </c>
      <c r="E19" s="177"/>
      <c r="F19" s="177"/>
      <c r="G19" s="177"/>
      <c r="H19" s="177"/>
      <c r="I19" s="177"/>
      <c r="J19" s="177"/>
      <c r="K19" s="177"/>
      <c r="L19" s="177"/>
      <c r="M19" s="87">
        <v>9072</v>
      </c>
      <c r="N19" s="87">
        <v>12096</v>
      </c>
      <c r="O19" s="87">
        <v>9677</v>
      </c>
      <c r="P19" s="87">
        <v>12701</v>
      </c>
      <c r="Q19" s="87">
        <v>11491</v>
      </c>
      <c r="R19" s="87"/>
      <c r="S19" s="87"/>
      <c r="T19" s="87"/>
      <c r="U19" s="87">
        <v>13306</v>
      </c>
      <c r="V19" s="87">
        <v>10886</v>
      </c>
      <c r="W19" s="87">
        <v>11491</v>
      </c>
      <c r="X19" s="155">
        <v>10886</v>
      </c>
      <c r="Y19" s="26">
        <f t="shared" si="3"/>
        <v>101606</v>
      </c>
    </row>
    <row r="20" spans="1:25" s="28" customFormat="1" ht="23.25" customHeight="1" thickBot="1" x14ac:dyDescent="0.3">
      <c r="A20" s="172">
        <v>2240</v>
      </c>
      <c r="B20" s="215">
        <f>SUM(C20:C30)</f>
        <v>45000</v>
      </c>
      <c r="C20" s="144">
        <v>2400</v>
      </c>
      <c r="D20" s="217" t="s">
        <v>53</v>
      </c>
      <c r="E20" s="218"/>
      <c r="F20" s="218"/>
      <c r="G20" s="218"/>
      <c r="H20" s="218"/>
      <c r="I20" s="218"/>
      <c r="J20" s="218"/>
      <c r="K20" s="218"/>
      <c r="L20" s="218"/>
      <c r="M20" s="42">
        <v>200</v>
      </c>
      <c r="N20" s="42">
        <v>200</v>
      </c>
      <c r="O20" s="42">
        <v>200</v>
      </c>
      <c r="P20" s="42">
        <v>200</v>
      </c>
      <c r="Q20" s="42">
        <v>200</v>
      </c>
      <c r="R20" s="42">
        <v>200</v>
      </c>
      <c r="S20" s="42">
        <v>200</v>
      </c>
      <c r="T20" s="42">
        <v>200</v>
      </c>
      <c r="U20" s="42">
        <v>200</v>
      </c>
      <c r="V20" s="42">
        <v>200</v>
      </c>
      <c r="W20" s="42">
        <v>200</v>
      </c>
      <c r="X20" s="42">
        <v>200</v>
      </c>
      <c r="Y20" s="83">
        <f t="shared" si="3"/>
        <v>2400</v>
      </c>
    </row>
    <row r="21" spans="1:25" s="28" customFormat="1" ht="21.75" customHeight="1" thickBot="1" x14ac:dyDescent="0.3">
      <c r="A21" s="179"/>
      <c r="B21" s="180"/>
      <c r="C21" s="114">
        <v>1500</v>
      </c>
      <c r="D21" s="186" t="s">
        <v>54</v>
      </c>
      <c r="E21" s="187"/>
      <c r="F21" s="187"/>
      <c r="G21" s="187"/>
      <c r="H21" s="187"/>
      <c r="I21" s="187"/>
      <c r="J21" s="187"/>
      <c r="K21" s="187"/>
      <c r="L21" s="187"/>
      <c r="M21" s="30"/>
      <c r="N21" s="30"/>
      <c r="O21" s="31">
        <v>1500</v>
      </c>
      <c r="P21" s="35"/>
      <c r="Q21" s="35"/>
      <c r="R21" s="35"/>
      <c r="S21" s="35"/>
      <c r="T21" s="35"/>
      <c r="U21" s="35"/>
      <c r="V21" s="35"/>
      <c r="W21" s="35"/>
      <c r="X21" s="35"/>
      <c r="Y21" s="83">
        <f t="shared" si="3"/>
        <v>1500</v>
      </c>
    </row>
    <row r="22" spans="1:25" s="28" customFormat="1" ht="21.75" customHeight="1" thickBot="1" x14ac:dyDescent="0.3">
      <c r="A22" s="179"/>
      <c r="B22" s="180"/>
      <c r="C22" s="113">
        <v>7500</v>
      </c>
      <c r="D22" s="219" t="s">
        <v>55</v>
      </c>
      <c r="E22" s="220"/>
      <c r="F22" s="220"/>
      <c r="G22" s="220"/>
      <c r="H22" s="220"/>
      <c r="I22" s="220"/>
      <c r="J22" s="220"/>
      <c r="K22" s="220"/>
      <c r="L22" s="220"/>
      <c r="M22" s="30"/>
      <c r="N22" s="30"/>
      <c r="O22" s="31"/>
      <c r="P22" s="35">
        <v>4000</v>
      </c>
      <c r="Q22" s="35"/>
      <c r="R22" s="35"/>
      <c r="S22" s="35">
        <v>3500</v>
      </c>
      <c r="T22" s="35"/>
      <c r="U22" s="35"/>
      <c r="V22" s="35"/>
      <c r="W22" s="35"/>
      <c r="X22" s="35"/>
      <c r="Y22" s="83">
        <f t="shared" si="3"/>
        <v>7500</v>
      </c>
    </row>
    <row r="23" spans="1:25" s="28" customFormat="1" ht="20.25" customHeight="1" thickBot="1" x14ac:dyDescent="0.3">
      <c r="A23" s="179"/>
      <c r="B23" s="180"/>
      <c r="C23" s="114">
        <v>1800</v>
      </c>
      <c r="D23" s="186" t="s">
        <v>56</v>
      </c>
      <c r="E23" s="187"/>
      <c r="F23" s="187"/>
      <c r="G23" s="187"/>
      <c r="H23" s="187"/>
      <c r="I23" s="187"/>
      <c r="J23" s="187"/>
      <c r="K23" s="187"/>
      <c r="L23" s="206"/>
      <c r="M23" s="40">
        <v>300</v>
      </c>
      <c r="N23" s="41"/>
      <c r="O23" s="42">
        <v>300</v>
      </c>
      <c r="P23" s="66"/>
      <c r="Q23" s="66">
        <v>300</v>
      </c>
      <c r="R23" s="66"/>
      <c r="S23" s="66">
        <v>300</v>
      </c>
      <c r="T23" s="66"/>
      <c r="U23" s="66">
        <v>600</v>
      </c>
      <c r="V23" s="66"/>
      <c r="W23" s="66"/>
      <c r="X23" s="67"/>
      <c r="Y23" s="26">
        <f t="shared" si="3"/>
        <v>1800</v>
      </c>
    </row>
    <row r="24" spans="1:25" s="28" customFormat="1" ht="21.75" customHeight="1" thickBot="1" x14ac:dyDescent="0.3">
      <c r="A24" s="179"/>
      <c r="B24" s="180"/>
      <c r="C24" s="113">
        <v>1530</v>
      </c>
      <c r="D24" s="186" t="s">
        <v>57</v>
      </c>
      <c r="E24" s="187"/>
      <c r="F24" s="187"/>
      <c r="G24" s="187"/>
      <c r="H24" s="187"/>
      <c r="I24" s="187"/>
      <c r="J24" s="187"/>
      <c r="K24" s="187"/>
      <c r="L24" s="206"/>
      <c r="M24" s="40"/>
      <c r="N24" s="41"/>
      <c r="O24" s="42"/>
      <c r="P24" s="66">
        <v>1530</v>
      </c>
      <c r="Q24" s="66"/>
      <c r="R24" s="66"/>
      <c r="S24" s="66"/>
      <c r="T24" s="66"/>
      <c r="U24" s="66"/>
      <c r="V24" s="66"/>
      <c r="W24" s="66"/>
      <c r="X24" s="67"/>
      <c r="Y24" s="26">
        <f t="shared" si="3"/>
        <v>1530</v>
      </c>
    </row>
    <row r="25" spans="1:25" s="28" customFormat="1" ht="18.75" customHeight="1" thickBot="1" x14ac:dyDescent="0.3">
      <c r="A25" s="179"/>
      <c r="B25" s="180"/>
      <c r="C25" s="113">
        <v>3500</v>
      </c>
      <c r="D25" s="186" t="s">
        <v>58</v>
      </c>
      <c r="E25" s="187"/>
      <c r="F25" s="187"/>
      <c r="G25" s="187"/>
      <c r="H25" s="187"/>
      <c r="I25" s="187"/>
      <c r="J25" s="187"/>
      <c r="K25" s="187"/>
      <c r="L25" s="206"/>
      <c r="M25" s="96"/>
      <c r="N25" s="30">
        <v>3500</v>
      </c>
      <c r="O25" s="31"/>
      <c r="P25" s="35"/>
      <c r="Q25" s="35"/>
      <c r="R25" s="35"/>
      <c r="S25" s="35"/>
      <c r="T25" s="35"/>
      <c r="U25" s="35"/>
      <c r="V25" s="35"/>
      <c r="W25" s="35"/>
      <c r="X25" s="36"/>
      <c r="Y25" s="26">
        <f t="shared" si="3"/>
        <v>3500</v>
      </c>
    </row>
    <row r="26" spans="1:25" s="28" customFormat="1" ht="22.5" customHeight="1" thickBot="1" x14ac:dyDescent="0.3">
      <c r="A26" s="179"/>
      <c r="B26" s="180"/>
      <c r="C26" s="156">
        <v>16720</v>
      </c>
      <c r="D26" s="207" t="s">
        <v>59</v>
      </c>
      <c r="E26" s="207"/>
      <c r="F26" s="207"/>
      <c r="G26" s="207"/>
      <c r="H26" s="207"/>
      <c r="I26" s="207"/>
      <c r="J26" s="207"/>
      <c r="K26" s="207"/>
      <c r="L26" s="207"/>
      <c r="M26" s="45"/>
      <c r="N26" s="30">
        <v>1200</v>
      </c>
      <c r="O26" s="31"/>
      <c r="P26" s="35"/>
      <c r="Q26" s="35"/>
      <c r="R26" s="35"/>
      <c r="S26" s="35">
        <v>7760</v>
      </c>
      <c r="T26" s="35">
        <v>7760</v>
      </c>
      <c r="U26" s="95"/>
      <c r="V26" s="35"/>
      <c r="W26" s="35"/>
      <c r="X26" s="36"/>
      <c r="Y26" s="26">
        <f t="shared" si="3"/>
        <v>16720</v>
      </c>
    </row>
    <row r="27" spans="1:25" s="28" customFormat="1" ht="22.5" customHeight="1" thickBot="1" x14ac:dyDescent="0.3">
      <c r="A27" s="179"/>
      <c r="B27" s="180"/>
      <c r="C27" s="156">
        <v>1750</v>
      </c>
      <c r="D27" s="207" t="s">
        <v>60</v>
      </c>
      <c r="E27" s="207"/>
      <c r="F27" s="207"/>
      <c r="G27" s="207"/>
      <c r="H27" s="207"/>
      <c r="I27" s="207"/>
      <c r="J27" s="207"/>
      <c r="K27" s="207"/>
      <c r="L27" s="207"/>
      <c r="M27" s="45"/>
      <c r="N27" s="30"/>
      <c r="O27" s="31">
        <v>1750</v>
      </c>
      <c r="P27" s="35"/>
      <c r="Q27" s="35"/>
      <c r="R27" s="35"/>
      <c r="S27" s="35"/>
      <c r="T27" s="35"/>
      <c r="U27" s="95"/>
      <c r="V27" s="35"/>
      <c r="W27" s="35"/>
      <c r="X27" s="35"/>
      <c r="Y27" s="26">
        <f t="shared" si="3"/>
        <v>1750</v>
      </c>
    </row>
    <row r="28" spans="1:25" s="28" customFormat="1" ht="22.5" customHeight="1" thickBot="1" x14ac:dyDescent="0.3">
      <c r="A28" s="179"/>
      <c r="B28" s="180"/>
      <c r="C28" s="156">
        <v>4500</v>
      </c>
      <c r="D28" s="208" t="s">
        <v>61</v>
      </c>
      <c r="E28" s="208"/>
      <c r="F28" s="208"/>
      <c r="G28" s="208"/>
      <c r="H28" s="208"/>
      <c r="I28" s="208"/>
      <c r="J28" s="208"/>
      <c r="K28" s="208"/>
      <c r="L28" s="208"/>
      <c r="M28" s="45"/>
      <c r="N28" s="30"/>
      <c r="O28" s="31"/>
      <c r="P28" s="35">
        <v>900</v>
      </c>
      <c r="Q28" s="35">
        <v>900</v>
      </c>
      <c r="R28" s="35">
        <v>900</v>
      </c>
      <c r="S28" s="35">
        <v>900</v>
      </c>
      <c r="T28" s="35">
        <v>900</v>
      </c>
      <c r="U28" s="95"/>
      <c r="V28" s="35"/>
      <c r="W28" s="35"/>
      <c r="X28" s="35"/>
      <c r="Y28" s="26">
        <f t="shared" si="3"/>
        <v>4500</v>
      </c>
    </row>
    <row r="29" spans="1:25" s="28" customFormat="1" ht="22.5" customHeight="1" thickBot="1" x14ac:dyDescent="0.3">
      <c r="A29" s="179"/>
      <c r="B29" s="180"/>
      <c r="C29" s="156">
        <v>3200</v>
      </c>
      <c r="D29" s="207" t="s">
        <v>62</v>
      </c>
      <c r="E29" s="207"/>
      <c r="F29" s="207"/>
      <c r="G29" s="207"/>
      <c r="H29" s="207"/>
      <c r="I29" s="207"/>
      <c r="J29" s="207"/>
      <c r="K29" s="207"/>
      <c r="L29" s="207"/>
      <c r="M29" s="45"/>
      <c r="N29" s="30"/>
      <c r="O29" s="31">
        <v>320</v>
      </c>
      <c r="P29" s="31">
        <v>320</v>
      </c>
      <c r="Q29" s="31">
        <v>320</v>
      </c>
      <c r="R29" s="31">
        <v>420</v>
      </c>
      <c r="S29" s="31">
        <v>320</v>
      </c>
      <c r="T29" s="31">
        <v>320</v>
      </c>
      <c r="U29" s="31">
        <v>320</v>
      </c>
      <c r="V29" s="31">
        <v>220</v>
      </c>
      <c r="W29" s="31">
        <v>320</v>
      </c>
      <c r="X29" s="31">
        <v>320</v>
      </c>
      <c r="Y29" s="26">
        <f t="shared" si="3"/>
        <v>3200</v>
      </c>
    </row>
    <row r="30" spans="1:25" s="28" customFormat="1" ht="22.5" customHeight="1" thickBot="1" x14ac:dyDescent="0.3">
      <c r="A30" s="214"/>
      <c r="B30" s="216"/>
      <c r="C30" s="162">
        <v>600</v>
      </c>
      <c r="D30" s="209" t="s">
        <v>63</v>
      </c>
      <c r="E30" s="209"/>
      <c r="F30" s="209"/>
      <c r="G30" s="209"/>
      <c r="H30" s="209"/>
      <c r="I30" s="209"/>
      <c r="J30" s="209"/>
      <c r="K30" s="209"/>
      <c r="L30" s="209"/>
      <c r="M30" s="134">
        <v>600</v>
      </c>
      <c r="N30" s="134"/>
      <c r="O30" s="157"/>
      <c r="P30" s="136"/>
      <c r="Q30" s="136"/>
      <c r="R30" s="136"/>
      <c r="S30" s="136"/>
      <c r="T30" s="136"/>
      <c r="U30" s="158"/>
      <c r="V30" s="136"/>
      <c r="W30" s="136"/>
      <c r="X30" s="137"/>
      <c r="Y30" s="26">
        <f t="shared" si="3"/>
        <v>600</v>
      </c>
    </row>
    <row r="31" spans="1:25" s="46" customFormat="1" ht="32.25" customHeight="1" thickBot="1" x14ac:dyDescent="0.3">
      <c r="A31" s="192">
        <v>2240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4"/>
      <c r="M31" s="159">
        <f>SUM(M20:M30)</f>
        <v>1100</v>
      </c>
      <c r="N31" s="159">
        <f t="shared" ref="N31:Y31" si="4">SUM(N20:N30)</f>
        <v>4900</v>
      </c>
      <c r="O31" s="159">
        <f t="shared" si="4"/>
        <v>4070</v>
      </c>
      <c r="P31" s="159">
        <f t="shared" si="4"/>
        <v>6950</v>
      </c>
      <c r="Q31" s="159">
        <f t="shared" si="4"/>
        <v>1720</v>
      </c>
      <c r="R31" s="159">
        <f t="shared" si="4"/>
        <v>1520</v>
      </c>
      <c r="S31" s="159">
        <f t="shared" si="4"/>
        <v>12980</v>
      </c>
      <c r="T31" s="159">
        <f t="shared" si="4"/>
        <v>9180</v>
      </c>
      <c r="U31" s="159">
        <f t="shared" si="4"/>
        <v>1120</v>
      </c>
      <c r="V31" s="159">
        <f t="shared" si="4"/>
        <v>420</v>
      </c>
      <c r="W31" s="159">
        <f t="shared" si="4"/>
        <v>520</v>
      </c>
      <c r="X31" s="159">
        <f t="shared" si="4"/>
        <v>520</v>
      </c>
      <c r="Y31" s="159">
        <f t="shared" si="4"/>
        <v>45000</v>
      </c>
    </row>
    <row r="32" spans="1:25" s="28" customFormat="1" ht="28.5" customHeight="1" thickBot="1" x14ac:dyDescent="0.3">
      <c r="A32" s="195">
        <v>2250</v>
      </c>
      <c r="B32" s="174">
        <f>SUM(C32:C33)</f>
        <v>3820</v>
      </c>
      <c r="C32" s="143">
        <v>3200</v>
      </c>
      <c r="D32" s="197" t="s">
        <v>64</v>
      </c>
      <c r="E32" s="198"/>
      <c r="F32" s="198"/>
      <c r="G32" s="198"/>
      <c r="H32" s="198"/>
      <c r="I32" s="198"/>
      <c r="J32" s="198"/>
      <c r="K32" s="198"/>
      <c r="L32" s="199"/>
      <c r="M32" s="133"/>
      <c r="N32" s="41"/>
      <c r="O32" s="42"/>
      <c r="P32" s="66">
        <v>3200</v>
      </c>
      <c r="Q32" s="66"/>
      <c r="R32" s="66"/>
      <c r="S32" s="66"/>
      <c r="T32" s="66"/>
      <c r="U32" s="66"/>
      <c r="V32" s="66"/>
      <c r="W32" s="66"/>
      <c r="X32" s="67"/>
      <c r="Y32" s="26">
        <f>SUM(M32:X32)</f>
        <v>3200</v>
      </c>
    </row>
    <row r="33" spans="1:25" s="28" customFormat="1" ht="39" customHeight="1" thickBot="1" x14ac:dyDescent="0.3">
      <c r="A33" s="196"/>
      <c r="B33" s="175"/>
      <c r="C33" s="145">
        <v>620</v>
      </c>
      <c r="D33" s="200" t="s">
        <v>65</v>
      </c>
      <c r="E33" s="201"/>
      <c r="F33" s="201"/>
      <c r="G33" s="201"/>
      <c r="H33" s="201"/>
      <c r="I33" s="201"/>
      <c r="J33" s="201"/>
      <c r="K33" s="201"/>
      <c r="L33" s="202"/>
      <c r="M33" s="115"/>
      <c r="N33" s="116"/>
      <c r="O33" s="117"/>
      <c r="P33" s="118">
        <v>620</v>
      </c>
      <c r="Q33" s="118"/>
      <c r="R33" s="118"/>
      <c r="S33" s="118"/>
      <c r="T33" s="118"/>
      <c r="U33" s="118"/>
      <c r="V33" s="118"/>
      <c r="W33" s="118"/>
      <c r="X33" s="119"/>
      <c r="Y33" s="106">
        <f>SUM(M33:X33)</f>
        <v>620</v>
      </c>
    </row>
    <row r="34" spans="1:25" s="46" customFormat="1" ht="32.25" customHeight="1" thickBot="1" x14ac:dyDescent="0.3">
      <c r="A34" s="192">
        <v>2250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4"/>
      <c r="M34" s="159">
        <f>SUM(M32:M33)</f>
        <v>0</v>
      </c>
      <c r="N34" s="159">
        <f t="shared" ref="N34:Y34" si="5">SUM(N32:N33)</f>
        <v>0</v>
      </c>
      <c r="O34" s="159">
        <f t="shared" si="5"/>
        <v>0</v>
      </c>
      <c r="P34" s="159">
        <f t="shared" si="5"/>
        <v>3820</v>
      </c>
      <c r="Q34" s="159">
        <f t="shared" si="5"/>
        <v>0</v>
      </c>
      <c r="R34" s="159">
        <f t="shared" si="5"/>
        <v>0</v>
      </c>
      <c r="S34" s="159">
        <f t="shared" si="5"/>
        <v>0</v>
      </c>
      <c r="T34" s="159">
        <f t="shared" si="5"/>
        <v>0</v>
      </c>
      <c r="U34" s="159">
        <f t="shared" si="5"/>
        <v>0</v>
      </c>
      <c r="V34" s="159">
        <f t="shared" si="5"/>
        <v>0</v>
      </c>
      <c r="W34" s="159">
        <f t="shared" si="5"/>
        <v>0</v>
      </c>
      <c r="X34" s="159">
        <f t="shared" si="5"/>
        <v>0</v>
      </c>
      <c r="Y34" s="159">
        <f t="shared" si="5"/>
        <v>3820</v>
      </c>
    </row>
    <row r="35" spans="1:25" s="28" customFormat="1" ht="22.5" customHeight="1" thickBot="1" x14ac:dyDescent="0.3">
      <c r="A35" s="73">
        <v>2273</v>
      </c>
      <c r="B35" s="74">
        <f>C35</f>
        <v>178620</v>
      </c>
      <c r="C35" s="29">
        <v>178620</v>
      </c>
      <c r="D35" s="203" t="s">
        <v>43</v>
      </c>
      <c r="E35" s="204"/>
      <c r="F35" s="204"/>
      <c r="G35" s="204"/>
      <c r="H35" s="204"/>
      <c r="I35" s="204"/>
      <c r="J35" s="204"/>
      <c r="K35" s="204"/>
      <c r="L35" s="205"/>
      <c r="M35" s="75">
        <v>15986</v>
      </c>
      <c r="N35" s="75">
        <v>22908</v>
      </c>
      <c r="O35" s="75">
        <v>17358</v>
      </c>
      <c r="P35" s="75">
        <v>15907</v>
      </c>
      <c r="Q35" s="75">
        <v>10698</v>
      </c>
      <c r="R35" s="75">
        <v>12908</v>
      </c>
      <c r="S35" s="75"/>
      <c r="T35" s="75">
        <v>5244</v>
      </c>
      <c r="U35" s="75">
        <v>12935</v>
      </c>
      <c r="V35" s="75">
        <v>20102</v>
      </c>
      <c r="W35" s="75">
        <v>21850</v>
      </c>
      <c r="X35" s="75">
        <v>22724</v>
      </c>
      <c r="Y35" s="26">
        <f>SUM(M35:X35)</f>
        <v>178620</v>
      </c>
    </row>
    <row r="36" spans="1:25" s="28" customFormat="1" ht="20.25" customHeight="1" thickBot="1" x14ac:dyDescent="0.3">
      <c r="A36" s="172">
        <v>2275</v>
      </c>
      <c r="B36" s="174">
        <f>SUM(C36:C37)</f>
        <v>527000</v>
      </c>
      <c r="C36" s="29">
        <v>525000</v>
      </c>
      <c r="D36" s="176" t="s">
        <v>67</v>
      </c>
      <c r="E36" s="177"/>
      <c r="F36" s="177"/>
      <c r="G36" s="177"/>
      <c r="H36" s="177"/>
      <c r="I36" s="177"/>
      <c r="J36" s="177"/>
      <c r="K36" s="177"/>
      <c r="L36" s="178"/>
      <c r="M36" s="75"/>
      <c r="N36" s="76">
        <v>49000</v>
      </c>
      <c r="O36" s="77"/>
      <c r="P36" s="77"/>
      <c r="Q36" s="77">
        <v>476000</v>
      </c>
      <c r="R36" s="77"/>
      <c r="S36" s="77"/>
      <c r="T36" s="77"/>
      <c r="U36" s="77"/>
      <c r="V36" s="77"/>
      <c r="W36" s="77"/>
      <c r="X36" s="78"/>
      <c r="Y36" s="26">
        <f>SUM(M36:X36)</f>
        <v>525000</v>
      </c>
    </row>
    <row r="37" spans="1:25" s="28" customFormat="1" ht="20.25" customHeight="1" thickBot="1" x14ac:dyDescent="0.3">
      <c r="A37" s="173"/>
      <c r="B37" s="175"/>
      <c r="C37" s="124">
        <v>2000</v>
      </c>
      <c r="D37" s="176" t="s">
        <v>40</v>
      </c>
      <c r="E37" s="177"/>
      <c r="F37" s="177"/>
      <c r="G37" s="177"/>
      <c r="H37" s="177"/>
      <c r="I37" s="177"/>
      <c r="J37" s="177"/>
      <c r="K37" s="177"/>
      <c r="L37" s="178"/>
      <c r="M37" s="125">
        <v>200</v>
      </c>
      <c r="N37" s="125">
        <v>200</v>
      </c>
      <c r="O37" s="125">
        <v>200</v>
      </c>
      <c r="P37" s="125">
        <v>200</v>
      </c>
      <c r="Q37" s="125">
        <v>200</v>
      </c>
      <c r="R37" s="125">
        <v>200</v>
      </c>
      <c r="S37" s="125">
        <v>200</v>
      </c>
      <c r="T37" s="125">
        <v>200</v>
      </c>
      <c r="U37" s="125">
        <v>200</v>
      </c>
      <c r="V37" s="125">
        <v>200</v>
      </c>
      <c r="W37" s="125"/>
      <c r="X37" s="125"/>
      <c r="Y37" s="26">
        <f>SUM(M37:X37)</f>
        <v>2000</v>
      </c>
    </row>
    <row r="38" spans="1:25" s="46" customFormat="1" ht="32.25" customHeight="1" thickBot="1" x14ac:dyDescent="0.3">
      <c r="A38" s="192">
        <v>2250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4"/>
      <c r="M38" s="159">
        <f>SUM(M36:M37)</f>
        <v>200</v>
      </c>
      <c r="N38" s="159">
        <f t="shared" ref="N38" si="6">SUM(N36:N37)</f>
        <v>49200</v>
      </c>
      <c r="O38" s="159">
        <f t="shared" ref="O38" si="7">SUM(O36:O37)</f>
        <v>200</v>
      </c>
      <c r="P38" s="159">
        <f t="shared" ref="P38" si="8">SUM(P36:P37)</f>
        <v>200</v>
      </c>
      <c r="Q38" s="159">
        <f t="shared" ref="Q38" si="9">SUM(Q36:Q37)</f>
        <v>476200</v>
      </c>
      <c r="R38" s="159">
        <f t="shared" ref="R38" si="10">SUM(R36:R37)</f>
        <v>200</v>
      </c>
      <c r="S38" s="159">
        <f t="shared" ref="S38" si="11">SUM(S36:S37)</f>
        <v>200</v>
      </c>
      <c r="T38" s="159">
        <f t="shared" ref="T38" si="12">SUM(T36:T37)</f>
        <v>200</v>
      </c>
      <c r="U38" s="159">
        <f t="shared" ref="U38" si="13">SUM(U36:U37)</f>
        <v>200</v>
      </c>
      <c r="V38" s="159">
        <f t="shared" ref="V38" si="14">SUM(V36:V37)</f>
        <v>200</v>
      </c>
      <c r="W38" s="159">
        <f t="shared" ref="W38" si="15">SUM(W36:W37)</f>
        <v>0</v>
      </c>
      <c r="X38" s="159">
        <f t="shared" ref="X38" si="16">SUM(X36:X37)</f>
        <v>0</v>
      </c>
      <c r="Y38" s="159">
        <f t="shared" ref="Y38" si="17">SUM(Y36:Y37)</f>
        <v>527000</v>
      </c>
    </row>
    <row r="39" spans="1:25" s="28" customFormat="1" ht="21" customHeight="1" thickBot="1" x14ac:dyDescent="0.3">
      <c r="A39" s="172">
        <v>2282</v>
      </c>
      <c r="B39" s="174">
        <f>SUM(C39:C42)</f>
        <v>1940</v>
      </c>
      <c r="C39" s="120">
        <v>700</v>
      </c>
      <c r="D39" s="183" t="s">
        <v>36</v>
      </c>
      <c r="E39" s="184"/>
      <c r="F39" s="184"/>
      <c r="G39" s="184"/>
      <c r="H39" s="184"/>
      <c r="I39" s="184"/>
      <c r="J39" s="184"/>
      <c r="K39" s="184"/>
      <c r="L39" s="185"/>
      <c r="M39" s="60"/>
      <c r="N39" s="61"/>
      <c r="O39" s="62"/>
      <c r="P39" s="62">
        <v>700</v>
      </c>
      <c r="Q39" s="62"/>
      <c r="R39" s="62"/>
      <c r="S39" s="62"/>
      <c r="T39" s="62"/>
      <c r="U39" s="62"/>
      <c r="V39" s="62"/>
      <c r="W39" s="62"/>
      <c r="X39" s="82"/>
      <c r="Y39" s="26">
        <f>SUM(M39:X39)</f>
        <v>700</v>
      </c>
    </row>
    <row r="40" spans="1:25" s="28" customFormat="1" ht="21.75" customHeight="1" thickBot="1" x14ac:dyDescent="0.3">
      <c r="A40" s="179"/>
      <c r="B40" s="180"/>
      <c r="C40" s="121">
        <v>400</v>
      </c>
      <c r="D40" s="186" t="s">
        <v>37</v>
      </c>
      <c r="E40" s="187"/>
      <c r="F40" s="187"/>
      <c r="G40" s="187"/>
      <c r="H40" s="187"/>
      <c r="I40" s="187"/>
      <c r="J40" s="187"/>
      <c r="K40" s="187"/>
      <c r="L40" s="188"/>
      <c r="M40" s="70"/>
      <c r="N40" s="30"/>
      <c r="O40" s="31"/>
      <c r="P40" s="31">
        <v>400</v>
      </c>
      <c r="Q40" s="31"/>
      <c r="R40" s="31"/>
      <c r="S40" s="31"/>
      <c r="T40" s="31"/>
      <c r="U40" s="31"/>
      <c r="V40" s="31"/>
      <c r="W40" s="31"/>
      <c r="X40" s="32"/>
      <c r="Y40" s="26">
        <f>SUM(M40:X40)</f>
        <v>400</v>
      </c>
    </row>
    <row r="41" spans="1:25" s="28" customFormat="1" ht="22.5" customHeight="1" thickBot="1" x14ac:dyDescent="0.3">
      <c r="A41" s="179"/>
      <c r="B41" s="181"/>
      <c r="C41" s="131">
        <v>560</v>
      </c>
      <c r="D41" s="186" t="s">
        <v>38</v>
      </c>
      <c r="E41" s="187"/>
      <c r="F41" s="187"/>
      <c r="G41" s="187"/>
      <c r="H41" s="187"/>
      <c r="I41" s="187"/>
      <c r="J41" s="187"/>
      <c r="K41" s="187"/>
      <c r="L41" s="188"/>
      <c r="M41" s="30"/>
      <c r="N41" s="30"/>
      <c r="O41" s="31"/>
      <c r="P41" s="31">
        <v>560</v>
      </c>
      <c r="Q41" s="31"/>
      <c r="R41" s="31"/>
      <c r="S41" s="31"/>
      <c r="T41" s="31"/>
      <c r="U41" s="31"/>
      <c r="V41" s="31"/>
      <c r="W41" s="31"/>
      <c r="X41" s="31"/>
      <c r="Y41" s="83">
        <f>SUM(M41:X41)</f>
        <v>560</v>
      </c>
    </row>
    <row r="42" spans="1:25" s="28" customFormat="1" ht="24" customHeight="1" thickBot="1" x14ac:dyDescent="0.3">
      <c r="A42" s="173"/>
      <c r="B42" s="182"/>
      <c r="C42" s="132">
        <v>280</v>
      </c>
      <c r="D42" s="189" t="s">
        <v>39</v>
      </c>
      <c r="E42" s="190"/>
      <c r="F42" s="190"/>
      <c r="G42" s="190"/>
      <c r="H42" s="190"/>
      <c r="I42" s="190"/>
      <c r="J42" s="190"/>
      <c r="K42" s="190"/>
      <c r="L42" s="191"/>
      <c r="M42" s="71"/>
      <c r="N42" s="71"/>
      <c r="O42" s="72"/>
      <c r="P42" s="72"/>
      <c r="Q42" s="72"/>
      <c r="R42" s="72"/>
      <c r="S42" s="72"/>
      <c r="T42" s="72"/>
      <c r="U42" s="72">
        <v>280</v>
      </c>
      <c r="V42" s="72"/>
      <c r="W42" s="72"/>
      <c r="X42" s="72"/>
      <c r="Y42" s="83">
        <f>SUM(M42:X42)</f>
        <v>280</v>
      </c>
    </row>
    <row r="43" spans="1:25" s="46" customFormat="1" ht="32.25" customHeight="1" thickBot="1" x14ac:dyDescent="0.3">
      <c r="A43" s="192">
        <v>2250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4"/>
      <c r="M43" s="159">
        <f>SUM(M39:M42)</f>
        <v>0</v>
      </c>
      <c r="N43" s="159">
        <f t="shared" ref="N43:Y43" si="18">SUM(N39:N42)</f>
        <v>0</v>
      </c>
      <c r="O43" s="159">
        <f t="shared" si="18"/>
        <v>0</v>
      </c>
      <c r="P43" s="159">
        <f t="shared" si="18"/>
        <v>1660</v>
      </c>
      <c r="Q43" s="159">
        <f t="shared" si="18"/>
        <v>0</v>
      </c>
      <c r="R43" s="159">
        <f t="shared" si="18"/>
        <v>0</v>
      </c>
      <c r="S43" s="159">
        <f t="shared" si="18"/>
        <v>0</v>
      </c>
      <c r="T43" s="159">
        <f t="shared" si="18"/>
        <v>0</v>
      </c>
      <c r="U43" s="159">
        <f t="shared" si="18"/>
        <v>280</v>
      </c>
      <c r="V43" s="159">
        <f t="shared" si="18"/>
        <v>0</v>
      </c>
      <c r="W43" s="159">
        <f t="shared" si="18"/>
        <v>0</v>
      </c>
      <c r="X43" s="159">
        <f t="shared" si="18"/>
        <v>0</v>
      </c>
      <c r="Y43" s="159">
        <f t="shared" si="18"/>
        <v>1940</v>
      </c>
    </row>
    <row r="44" spans="1:25" s="28" customFormat="1" ht="18" customHeight="1" thickBot="1" x14ac:dyDescent="0.3">
      <c r="A44" s="152">
        <v>2800</v>
      </c>
      <c r="B44" s="153">
        <f>C44</f>
        <v>1000</v>
      </c>
      <c r="C44" s="138">
        <v>1000</v>
      </c>
      <c r="D44" s="167" t="s">
        <v>41</v>
      </c>
      <c r="E44" s="168"/>
      <c r="F44" s="168"/>
      <c r="G44" s="168"/>
      <c r="H44" s="168"/>
      <c r="I44" s="168"/>
      <c r="J44" s="168"/>
      <c r="K44" s="168"/>
      <c r="L44" s="169"/>
      <c r="M44" s="75">
        <v>1000</v>
      </c>
      <c r="N44" s="76"/>
      <c r="O44" s="77"/>
      <c r="P44" s="77"/>
      <c r="Q44" s="77"/>
      <c r="R44" s="77"/>
      <c r="S44" s="77"/>
      <c r="T44" s="77"/>
      <c r="U44" s="77"/>
      <c r="V44" s="77"/>
      <c r="W44" s="77"/>
      <c r="X44" s="81"/>
      <c r="Y44" s="26">
        <f>SUM(M44:X44)</f>
        <v>1000</v>
      </c>
    </row>
    <row r="45" spans="1:25" s="46" customFormat="1" ht="32.25" customHeight="1" thickBot="1" x14ac:dyDescent="0.3">
      <c r="A45" s="57" t="s">
        <v>2</v>
      </c>
      <c r="B45" s="56">
        <f>SUM(B5:B44)</f>
        <v>2083838</v>
      </c>
      <c r="C45" s="58">
        <f>SUM(C5:C44)</f>
        <v>2083838</v>
      </c>
      <c r="D45" s="170" t="s">
        <v>3</v>
      </c>
      <c r="E45" s="171"/>
      <c r="F45" s="171"/>
      <c r="G45" s="171"/>
      <c r="H45" s="171"/>
      <c r="I45" s="171"/>
      <c r="J45" s="171"/>
      <c r="K45" s="171"/>
      <c r="L45" s="171"/>
      <c r="M45" s="59">
        <f>M5+M6+M17+M18+M19+M31+M34+M35+M38+M43+M44</f>
        <v>141733.4</v>
      </c>
      <c r="N45" s="59">
        <f t="shared" ref="N45:Y45" si="19">N5+N6+N17+N18+N19+N31+N34+N35+N38+N43+N44</f>
        <v>208191.4</v>
      </c>
      <c r="O45" s="59">
        <f t="shared" si="19"/>
        <v>143920.4</v>
      </c>
      <c r="P45" s="59">
        <f t="shared" si="19"/>
        <v>139887.38</v>
      </c>
      <c r="Q45" s="59">
        <f t="shared" si="19"/>
        <v>591754</v>
      </c>
      <c r="R45" s="59">
        <f t="shared" si="19"/>
        <v>108773</v>
      </c>
      <c r="S45" s="59">
        <f t="shared" si="19"/>
        <v>97200</v>
      </c>
      <c r="T45" s="59">
        <f t="shared" si="19"/>
        <v>101744</v>
      </c>
      <c r="U45" s="59">
        <f t="shared" si="19"/>
        <v>111961</v>
      </c>
      <c r="V45" s="59">
        <f t="shared" si="19"/>
        <v>144910</v>
      </c>
      <c r="W45" s="59">
        <f t="shared" si="19"/>
        <v>147323</v>
      </c>
      <c r="X45" s="59">
        <f t="shared" si="19"/>
        <v>146442.1</v>
      </c>
      <c r="Y45" s="59">
        <f t="shared" si="19"/>
        <v>2083838</v>
      </c>
    </row>
    <row r="46" spans="1:25" ht="15.75" x14ac:dyDescent="0.25">
      <c r="A46" s="18"/>
      <c r="B46" s="18"/>
      <c r="C46" s="22"/>
      <c r="D46" s="89"/>
      <c r="E46" s="89"/>
      <c r="F46" s="89"/>
      <c r="G46" s="89"/>
      <c r="H46" s="89"/>
      <c r="I46" s="89"/>
      <c r="J46" s="89"/>
      <c r="K46" s="89"/>
      <c r="L46" s="89"/>
      <c r="Y46" s="154"/>
    </row>
    <row r="47" spans="1:25" ht="15.75" x14ac:dyDescent="0.25">
      <c r="A47" s="18"/>
      <c r="B47" s="18"/>
      <c r="C47" s="22"/>
      <c r="D47" s="89"/>
      <c r="E47" s="89"/>
      <c r="F47" s="89"/>
      <c r="G47" s="89"/>
      <c r="H47" s="89"/>
      <c r="I47" s="89"/>
      <c r="J47" s="89"/>
      <c r="K47" s="89"/>
      <c r="L47" s="89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4"/>
    </row>
    <row r="48" spans="1:25" ht="15.75" hidden="1" x14ac:dyDescent="0.25">
      <c r="A48" s="23" t="s">
        <v>4</v>
      </c>
      <c r="B48" s="23"/>
      <c r="C48" s="24"/>
      <c r="D48" s="90"/>
      <c r="E48" s="90"/>
      <c r="F48" s="90"/>
      <c r="G48" s="90"/>
      <c r="H48" s="90"/>
      <c r="I48" s="91"/>
      <c r="J48" s="91" t="s">
        <v>5</v>
      </c>
      <c r="K48" s="89"/>
      <c r="L48" s="89"/>
      <c r="O48" s="6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1:26" ht="15.75" hidden="1" x14ac:dyDescent="0.25">
      <c r="A49" s="23"/>
      <c r="B49" s="23"/>
      <c r="C49" s="24"/>
      <c r="D49" s="91"/>
      <c r="E49" s="91"/>
      <c r="F49" s="91"/>
      <c r="G49" s="91"/>
      <c r="H49" s="91"/>
      <c r="I49" s="91"/>
      <c r="J49" s="91"/>
      <c r="K49" s="89"/>
      <c r="L49" s="89"/>
      <c r="O49" s="2"/>
      <c r="P49" s="163"/>
      <c r="Q49" s="163"/>
      <c r="R49" s="163"/>
      <c r="S49" s="163"/>
      <c r="T49" s="163"/>
      <c r="U49" s="163"/>
      <c r="V49" s="163"/>
      <c r="W49" s="163"/>
      <c r="X49" s="163"/>
    </row>
    <row r="50" spans="1:26" ht="15.75" hidden="1" x14ac:dyDescent="0.25">
      <c r="A50" s="23" t="s">
        <v>6</v>
      </c>
      <c r="B50" s="23"/>
      <c r="C50" s="24"/>
      <c r="D50" s="90"/>
      <c r="E50" s="90"/>
      <c r="F50" s="90"/>
      <c r="G50" s="90"/>
      <c r="H50" s="90"/>
      <c r="I50" s="91"/>
      <c r="J50" s="91" t="s">
        <v>7</v>
      </c>
      <c r="K50" s="89"/>
      <c r="L50" s="89"/>
      <c r="O50" s="2"/>
      <c r="P50" s="165"/>
      <c r="Q50" s="165"/>
      <c r="R50" s="165"/>
      <c r="S50" s="165"/>
      <c r="T50" s="165"/>
      <c r="U50" s="165"/>
      <c r="V50" s="165"/>
      <c r="W50" s="165"/>
      <c r="X50" s="165"/>
    </row>
    <row r="51" spans="1:26" ht="15.75" hidden="1" x14ac:dyDescent="0.25">
      <c r="A51" s="18"/>
      <c r="B51" s="18"/>
      <c r="C51" s="22"/>
      <c r="D51" s="89"/>
      <c r="E51" s="89"/>
      <c r="F51" s="89"/>
      <c r="G51" s="89"/>
      <c r="H51" s="89"/>
      <c r="I51" s="89"/>
      <c r="J51" s="89"/>
      <c r="K51" s="89"/>
      <c r="L51" s="89"/>
      <c r="O51" s="2"/>
      <c r="P51" s="165"/>
      <c r="Q51" s="165"/>
      <c r="R51" s="165"/>
      <c r="S51" s="165"/>
      <c r="T51" s="165"/>
      <c r="U51" s="165"/>
      <c r="V51" s="165"/>
      <c r="W51" s="165"/>
      <c r="X51" s="165"/>
    </row>
    <row r="52" spans="1:26" s="7" customFormat="1" ht="15.75" hidden="1" x14ac:dyDescent="0.25">
      <c r="A52" s="23" t="s">
        <v>8</v>
      </c>
      <c r="B52" s="23"/>
      <c r="C52" s="24"/>
      <c r="D52" s="90"/>
      <c r="E52" s="90"/>
      <c r="F52" s="90"/>
      <c r="G52" s="90"/>
      <c r="H52" s="90"/>
      <c r="I52" s="91"/>
      <c r="J52" s="91" t="s">
        <v>9</v>
      </c>
      <c r="K52" s="91"/>
      <c r="L52" s="91"/>
    </row>
    <row r="53" spans="1:26" ht="15.75" x14ac:dyDescent="0.25">
      <c r="A53" s="18"/>
      <c r="B53" s="18"/>
      <c r="C53" s="22"/>
      <c r="D53" s="89"/>
      <c r="E53" s="89"/>
      <c r="F53" s="89"/>
      <c r="G53" s="89"/>
      <c r="H53" s="89"/>
      <c r="I53" s="89"/>
      <c r="J53" s="89"/>
      <c r="K53" s="89"/>
      <c r="L53" s="89"/>
      <c r="O53" s="2"/>
      <c r="P53" s="11"/>
      <c r="Q53" s="11"/>
      <c r="R53" s="11"/>
      <c r="S53" s="11"/>
      <c r="T53" s="11"/>
      <c r="U53" s="11"/>
      <c r="V53" s="11"/>
      <c r="W53" s="11"/>
      <c r="X53" s="11"/>
    </row>
    <row r="54" spans="1:26" ht="15.75" x14ac:dyDescent="0.25">
      <c r="A54" s="18"/>
      <c r="B54" s="18" t="s">
        <v>29</v>
      </c>
      <c r="C54" s="24"/>
      <c r="D54" s="91"/>
      <c r="E54" s="91"/>
      <c r="F54" s="90"/>
      <c r="G54" s="90"/>
      <c r="H54" s="90"/>
      <c r="I54" s="92" t="s">
        <v>66</v>
      </c>
      <c r="J54" s="92"/>
      <c r="K54" s="92"/>
      <c r="L54" s="93"/>
      <c r="M54" s="8"/>
      <c r="N54" s="8"/>
      <c r="O54" s="8"/>
      <c r="P54" s="8"/>
      <c r="Q54" s="6"/>
      <c r="R54" s="13"/>
      <c r="S54" s="13"/>
      <c r="T54" s="13"/>
      <c r="U54" s="13"/>
      <c r="V54" s="13"/>
      <c r="W54" s="94"/>
      <c r="X54" s="11"/>
      <c r="Y54" s="94"/>
    </row>
    <row r="55" spans="1:26" ht="15.75" x14ac:dyDescent="0.25">
      <c r="A55" s="18"/>
      <c r="B55" s="18"/>
      <c r="C55" s="24"/>
      <c r="D55" s="91"/>
      <c r="E55" s="91"/>
      <c r="F55" s="91"/>
      <c r="G55" s="91"/>
      <c r="H55" s="91"/>
      <c r="I55" s="91"/>
      <c r="J55" s="91"/>
      <c r="K55" s="91"/>
      <c r="L55" s="89"/>
      <c r="M55" s="8"/>
      <c r="N55" s="8"/>
      <c r="O55" s="8"/>
      <c r="P55" s="8"/>
      <c r="Q55" s="2"/>
      <c r="R55" s="12"/>
      <c r="S55" s="12"/>
      <c r="T55" s="12"/>
      <c r="U55" s="12"/>
      <c r="V55" s="12"/>
      <c r="W55" s="94"/>
      <c r="X55" s="11"/>
      <c r="Y55" s="94"/>
    </row>
    <row r="56" spans="1:26" ht="15.75" x14ac:dyDescent="0.25">
      <c r="A56" s="18"/>
      <c r="B56" s="18" t="s">
        <v>30</v>
      </c>
      <c r="C56" s="24"/>
      <c r="D56" s="91"/>
      <c r="E56" s="91"/>
      <c r="F56" s="1"/>
      <c r="G56" s="1"/>
      <c r="H56" s="1"/>
      <c r="I56" s="1"/>
      <c r="J56" s="1"/>
      <c r="K56" s="92"/>
      <c r="L56" s="93"/>
      <c r="M56" s="8"/>
      <c r="N56" s="8"/>
      <c r="O56" s="8"/>
      <c r="P56" s="8"/>
      <c r="Q56" s="2"/>
      <c r="R56" s="11"/>
      <c r="S56" s="11"/>
      <c r="T56" s="11"/>
      <c r="U56" s="11"/>
      <c r="V56" s="11"/>
      <c r="W56" s="94"/>
      <c r="X56" s="11"/>
      <c r="Y56" s="94"/>
    </row>
    <row r="57" spans="1:26" ht="15.75" x14ac:dyDescent="0.25">
      <c r="A57" s="18"/>
      <c r="B57" s="18" t="s">
        <v>31</v>
      </c>
      <c r="C57" s="24"/>
      <c r="D57" s="91"/>
      <c r="E57" s="91"/>
      <c r="F57" s="90"/>
      <c r="G57" s="90"/>
      <c r="H57" s="90"/>
      <c r="I57" s="92" t="s">
        <v>28</v>
      </c>
      <c r="J57" s="92"/>
      <c r="K57" s="92"/>
      <c r="L57" s="93"/>
      <c r="M57" s="8"/>
      <c r="N57" s="8"/>
      <c r="O57" s="8"/>
      <c r="P57" s="8"/>
      <c r="Q57" s="2"/>
      <c r="R57" s="11"/>
      <c r="S57" s="11"/>
      <c r="T57" s="11"/>
      <c r="U57" s="11"/>
      <c r="V57" s="11"/>
      <c r="W57" s="94"/>
      <c r="X57" s="11"/>
      <c r="Y57" s="94"/>
    </row>
    <row r="58" spans="1:26" s="7" customFormat="1" x14ac:dyDescent="0.25">
      <c r="A58" s="1"/>
      <c r="B58" s="1"/>
      <c r="C58" s="3"/>
      <c r="D58" s="88"/>
      <c r="E58" s="88"/>
      <c r="F58" s="88"/>
      <c r="G58" s="88"/>
      <c r="H58" s="88"/>
      <c r="I58" s="88"/>
      <c r="J58" s="88"/>
      <c r="K58" s="88"/>
      <c r="L58" s="88"/>
      <c r="M58" s="1"/>
      <c r="N58" s="1"/>
      <c r="O58" s="4"/>
      <c r="P58" s="165"/>
      <c r="Q58" s="165"/>
      <c r="R58" s="165"/>
      <c r="S58" s="165"/>
      <c r="T58" s="165"/>
      <c r="U58" s="165"/>
      <c r="V58" s="165"/>
      <c r="W58" s="165"/>
      <c r="X58" s="165"/>
      <c r="Z58" s="1"/>
    </row>
    <row r="59" spans="1:26" s="7" customFormat="1" x14ac:dyDescent="0.25">
      <c r="A59" s="1"/>
      <c r="B59" s="1"/>
      <c r="C59" s="3"/>
      <c r="D59" s="88"/>
      <c r="E59" s="88"/>
      <c r="F59" s="88"/>
      <c r="G59" s="88"/>
      <c r="H59" s="88"/>
      <c r="I59" s="88"/>
      <c r="J59" s="88"/>
      <c r="K59" s="88"/>
      <c r="L59" s="88"/>
      <c r="M59" s="1"/>
      <c r="N59" s="1"/>
      <c r="O59" s="8"/>
      <c r="P59" s="8"/>
      <c r="Q59" s="8"/>
      <c r="R59" s="8"/>
      <c r="S59" s="8"/>
      <c r="T59" s="8"/>
      <c r="U59" s="8"/>
      <c r="V59" s="8"/>
      <c r="W59" s="8"/>
      <c r="X59" s="8"/>
      <c r="Z59" s="1"/>
    </row>
    <row r="60" spans="1:26" s="7" customFormat="1" x14ac:dyDescent="0.25">
      <c r="A60" s="1"/>
      <c r="B60" s="1"/>
      <c r="C60" s="3"/>
      <c r="D60" s="88"/>
      <c r="E60" s="88"/>
      <c r="F60" s="88"/>
      <c r="G60" s="88"/>
      <c r="H60" s="88"/>
      <c r="I60" s="88"/>
      <c r="J60" s="88"/>
      <c r="K60" s="88"/>
      <c r="L60" s="88"/>
      <c r="M60" s="1"/>
      <c r="N60" s="1"/>
      <c r="O60" s="8"/>
      <c r="P60" s="8"/>
      <c r="Q60" s="8"/>
      <c r="R60" s="8"/>
      <c r="S60" s="8"/>
      <c r="T60" s="8"/>
      <c r="U60" s="8"/>
      <c r="V60" s="8"/>
      <c r="W60" s="8"/>
      <c r="X60" s="8"/>
      <c r="Z60" s="1"/>
    </row>
    <row r="61" spans="1:26" s="7" customFormat="1" x14ac:dyDescent="0.25">
      <c r="A61" s="1"/>
      <c r="B61" s="1"/>
      <c r="C61" s="3"/>
      <c r="D61" s="88"/>
      <c r="E61" s="88"/>
      <c r="F61" s="88"/>
      <c r="G61" s="88"/>
      <c r="H61" s="88"/>
      <c r="I61" s="88"/>
      <c r="J61" s="88"/>
      <c r="K61" s="88"/>
      <c r="L61" s="88"/>
      <c r="M61" s="1"/>
      <c r="N61" s="1"/>
      <c r="O61" s="8"/>
      <c r="P61" s="8"/>
      <c r="Q61" s="8"/>
      <c r="R61" s="8"/>
      <c r="S61" s="8"/>
      <c r="T61" s="8"/>
      <c r="U61" s="8"/>
      <c r="V61" s="8"/>
      <c r="W61" s="8"/>
      <c r="X61" s="8"/>
      <c r="Z61" s="1"/>
    </row>
    <row r="62" spans="1:26" s="7" customFormat="1" x14ac:dyDescent="0.25">
      <c r="A62" s="1"/>
      <c r="B62" s="1"/>
      <c r="C62" s="3"/>
      <c r="D62" s="88"/>
      <c r="E62" s="88"/>
      <c r="F62" s="88"/>
      <c r="G62" s="88"/>
      <c r="H62" s="88"/>
      <c r="I62" s="88"/>
      <c r="J62" s="88"/>
      <c r="K62" s="88"/>
      <c r="L62" s="88"/>
      <c r="M62" s="1"/>
      <c r="N62" s="1"/>
      <c r="O62" s="8"/>
      <c r="P62" s="8"/>
      <c r="Q62" s="8"/>
      <c r="R62" s="8"/>
      <c r="S62" s="8"/>
      <c r="T62" s="8"/>
      <c r="U62" s="8"/>
      <c r="V62" s="8"/>
      <c r="W62" s="8"/>
      <c r="X62" s="8"/>
      <c r="Z62" s="1"/>
    </row>
    <row r="63" spans="1:26" s="7" customFormat="1" x14ac:dyDescent="0.25">
      <c r="A63" s="1"/>
      <c r="B63" s="1"/>
      <c r="C63" s="3"/>
      <c r="D63" s="88"/>
      <c r="E63" s="88"/>
      <c r="F63" s="88"/>
      <c r="G63" s="88"/>
      <c r="H63" s="88"/>
      <c r="I63" s="88"/>
      <c r="J63" s="88"/>
      <c r="K63" s="88"/>
      <c r="L63" s="88"/>
      <c r="M63" s="1"/>
      <c r="N63" s="1"/>
      <c r="O63" s="8"/>
      <c r="P63" s="8"/>
      <c r="Q63" s="8"/>
      <c r="R63" s="8"/>
      <c r="S63" s="8"/>
      <c r="T63" s="8"/>
      <c r="U63" s="8"/>
      <c r="V63" s="8"/>
      <c r="W63" s="8"/>
      <c r="X63" s="8"/>
      <c r="Z63" s="1"/>
    </row>
    <row r="64" spans="1:26" s="7" customFormat="1" x14ac:dyDescent="0.25">
      <c r="A64" s="1"/>
      <c r="B64" s="1"/>
      <c r="C64" s="3"/>
      <c r="D64" s="88"/>
      <c r="E64" s="88"/>
      <c r="F64" s="88"/>
      <c r="G64" s="88"/>
      <c r="H64" s="88"/>
      <c r="I64" s="88"/>
      <c r="J64" s="88"/>
      <c r="K64" s="88"/>
      <c r="L64" s="88"/>
      <c r="M64" s="1"/>
      <c r="N64" s="1"/>
      <c r="O64" s="8"/>
      <c r="P64" s="8"/>
      <c r="Q64" s="8"/>
      <c r="R64" s="8"/>
      <c r="S64" s="8"/>
      <c r="T64" s="8"/>
      <c r="U64" s="8"/>
      <c r="V64" s="8"/>
      <c r="W64" s="8"/>
      <c r="X64" s="8"/>
      <c r="Z64" s="1"/>
    </row>
    <row r="65" spans="1:26" s="7" customFormat="1" x14ac:dyDescent="0.25">
      <c r="A65" s="1"/>
      <c r="B65" s="1"/>
      <c r="C65" s="3"/>
      <c r="D65" s="88"/>
      <c r="E65" s="88"/>
      <c r="F65" s="88"/>
      <c r="G65" s="88"/>
      <c r="H65" s="88"/>
      <c r="I65" s="88"/>
      <c r="J65" s="88"/>
      <c r="K65" s="88"/>
      <c r="L65" s="88"/>
      <c r="M65" s="1"/>
      <c r="N65" s="1"/>
      <c r="O65" s="8"/>
      <c r="P65" s="8"/>
      <c r="Q65" s="8"/>
      <c r="R65" s="8"/>
      <c r="S65" s="8"/>
      <c r="T65" s="8"/>
      <c r="U65" s="8"/>
      <c r="V65" s="8"/>
      <c r="W65" s="8"/>
      <c r="X65" s="8"/>
      <c r="Z65" s="1"/>
    </row>
    <row r="66" spans="1:26" s="7" customFormat="1" x14ac:dyDescent="0.25">
      <c r="A66" s="1"/>
      <c r="B66" s="1"/>
      <c r="C66" s="3"/>
      <c r="D66" s="88"/>
      <c r="E66" s="88"/>
      <c r="F66" s="88"/>
      <c r="G66" s="88"/>
      <c r="H66" s="88"/>
      <c r="I66" s="88"/>
      <c r="J66" s="88"/>
      <c r="K66" s="88"/>
      <c r="L66" s="88"/>
      <c r="M66" s="1"/>
      <c r="N66" s="1"/>
      <c r="O66" s="8"/>
      <c r="P66" s="8"/>
      <c r="Q66" s="8"/>
      <c r="R66" s="8"/>
      <c r="S66" s="8"/>
      <c r="T66" s="8"/>
      <c r="U66" s="8"/>
      <c r="V66" s="8"/>
      <c r="W66" s="8"/>
      <c r="X66" s="8"/>
      <c r="Z66" s="1"/>
    </row>
    <row r="67" spans="1:26" s="7" customFormat="1" x14ac:dyDescent="0.25">
      <c r="A67" s="1"/>
      <c r="B67" s="1"/>
      <c r="C67" s="3"/>
      <c r="D67" s="88"/>
      <c r="E67" s="88"/>
      <c r="F67" s="88"/>
      <c r="G67" s="88"/>
      <c r="H67" s="88"/>
      <c r="I67" s="88"/>
      <c r="J67" s="88"/>
      <c r="K67" s="88"/>
      <c r="L67" s="88"/>
      <c r="M67" s="1"/>
      <c r="N67" s="1"/>
      <c r="O67" s="8"/>
      <c r="P67" s="8"/>
      <c r="Q67" s="8"/>
      <c r="R67" s="8"/>
      <c r="S67" s="8"/>
      <c r="T67" s="8"/>
      <c r="U67" s="8"/>
      <c r="V67" s="8"/>
      <c r="W67" s="8"/>
      <c r="X67" s="8"/>
      <c r="Z67" s="1"/>
    </row>
    <row r="68" spans="1:26" s="7" customFormat="1" x14ac:dyDescent="0.25">
      <c r="A68" s="1"/>
      <c r="B68" s="1"/>
      <c r="C68" s="3"/>
      <c r="D68" s="88"/>
      <c r="E68" s="88"/>
      <c r="F68" s="88"/>
      <c r="G68" s="88"/>
      <c r="H68" s="88"/>
      <c r="I68" s="88"/>
      <c r="J68" s="88"/>
      <c r="K68" s="88"/>
      <c r="L68" s="88"/>
      <c r="M68" s="1"/>
      <c r="N68" s="1"/>
      <c r="O68" s="8"/>
      <c r="P68" s="8"/>
      <c r="Q68" s="8"/>
      <c r="R68" s="8"/>
      <c r="S68" s="8"/>
      <c r="T68" s="8"/>
      <c r="U68" s="8"/>
      <c r="V68" s="8"/>
      <c r="W68" s="8"/>
      <c r="X68" s="8"/>
      <c r="Z68" s="1"/>
    </row>
    <row r="69" spans="1:26" s="7" customFormat="1" x14ac:dyDescent="0.25">
      <c r="A69" s="1"/>
      <c r="B69" s="1"/>
      <c r="C69" s="3"/>
      <c r="D69" s="88"/>
      <c r="E69" s="88"/>
      <c r="F69" s="88"/>
      <c r="G69" s="88"/>
      <c r="H69" s="88"/>
      <c r="I69" s="88"/>
      <c r="J69" s="88"/>
      <c r="K69" s="88"/>
      <c r="L69" s="88"/>
      <c r="M69" s="1"/>
      <c r="N69" s="1"/>
      <c r="O69" s="8"/>
      <c r="P69" s="8"/>
      <c r="Q69" s="8"/>
      <c r="R69" s="8"/>
      <c r="S69" s="8"/>
      <c r="T69" s="8"/>
      <c r="U69" s="8"/>
      <c r="V69" s="8"/>
      <c r="W69" s="8"/>
      <c r="X69" s="8"/>
      <c r="Z69" s="1"/>
    </row>
    <row r="70" spans="1:26" s="7" customFormat="1" x14ac:dyDescent="0.25">
      <c r="A70" s="1"/>
      <c r="B70" s="1"/>
      <c r="C70" s="3"/>
      <c r="D70" s="88"/>
      <c r="E70" s="88"/>
      <c r="F70" s="88"/>
      <c r="G70" s="88"/>
      <c r="H70" s="88"/>
      <c r="I70" s="88"/>
      <c r="J70" s="88"/>
      <c r="K70" s="88"/>
      <c r="L70" s="88"/>
      <c r="M70" s="1"/>
      <c r="N70" s="1"/>
      <c r="O70" s="8"/>
      <c r="P70" s="8"/>
      <c r="Q70" s="8"/>
      <c r="R70" s="8"/>
      <c r="S70" s="8"/>
      <c r="T70" s="8"/>
      <c r="U70" s="8"/>
      <c r="V70" s="8"/>
      <c r="W70" s="8"/>
      <c r="X70" s="8"/>
      <c r="Z70" s="1"/>
    </row>
    <row r="71" spans="1:26" s="7" customFormat="1" x14ac:dyDescent="0.25">
      <c r="A71" s="1"/>
      <c r="B71" s="1"/>
      <c r="C71" s="3"/>
      <c r="D71" s="88"/>
      <c r="E71" s="88"/>
      <c r="F71" s="88"/>
      <c r="G71" s="88"/>
      <c r="H71" s="88"/>
      <c r="I71" s="88"/>
      <c r="J71" s="88"/>
      <c r="K71" s="88"/>
      <c r="L71" s="88"/>
      <c r="M71" s="1"/>
      <c r="N71" s="1"/>
      <c r="O71" s="8"/>
      <c r="P71" s="8"/>
      <c r="Q71" s="8"/>
      <c r="R71" s="8"/>
      <c r="S71" s="8"/>
      <c r="T71" s="8"/>
      <c r="U71" s="8"/>
      <c r="V71" s="8"/>
      <c r="W71" s="8"/>
      <c r="X71" s="8"/>
      <c r="Z71" s="1"/>
    </row>
    <row r="72" spans="1:26" s="7" customFormat="1" x14ac:dyDescent="0.25">
      <c r="A72" s="1"/>
      <c r="B72" s="1"/>
      <c r="C72" s="3"/>
      <c r="D72" s="88"/>
      <c r="E72" s="88"/>
      <c r="F72" s="88"/>
      <c r="G72" s="88"/>
      <c r="H72" s="88"/>
      <c r="I72" s="88"/>
      <c r="J72" s="88"/>
      <c r="K72" s="88"/>
      <c r="L72" s="88"/>
      <c r="M72" s="1"/>
      <c r="N72" s="1"/>
      <c r="O72" s="8"/>
      <c r="P72" s="8"/>
      <c r="Q72" s="8"/>
      <c r="R72" s="8"/>
      <c r="S72" s="8"/>
      <c r="T72" s="8"/>
      <c r="U72" s="8"/>
      <c r="V72" s="8"/>
      <c r="W72" s="8"/>
      <c r="X72" s="8"/>
      <c r="Z72" s="1"/>
    </row>
    <row r="73" spans="1:26" s="7" customFormat="1" x14ac:dyDescent="0.25">
      <c r="A73" s="1"/>
      <c r="B73" s="1"/>
      <c r="C73" s="3"/>
      <c r="D73" s="88"/>
      <c r="E73" s="88"/>
      <c r="F73" s="88"/>
      <c r="G73" s="88"/>
      <c r="H73" s="88"/>
      <c r="I73" s="88"/>
      <c r="J73" s="88"/>
      <c r="K73" s="88"/>
      <c r="L73" s="88"/>
      <c r="M73" s="1"/>
      <c r="N73" s="1"/>
      <c r="O73" s="8"/>
      <c r="P73" s="8"/>
      <c r="Q73" s="8"/>
      <c r="R73" s="8"/>
      <c r="S73" s="8"/>
      <c r="T73" s="8"/>
      <c r="U73" s="8"/>
      <c r="V73" s="8"/>
      <c r="W73" s="8"/>
      <c r="X73" s="8"/>
      <c r="Z73" s="1"/>
    </row>
    <row r="74" spans="1:26" s="7" customFormat="1" x14ac:dyDescent="0.25">
      <c r="A74" s="1"/>
      <c r="B74" s="1"/>
      <c r="C74" s="3"/>
      <c r="D74" s="88"/>
      <c r="E74" s="88"/>
      <c r="F74" s="88"/>
      <c r="G74" s="88"/>
      <c r="H74" s="88"/>
      <c r="I74" s="88"/>
      <c r="J74" s="88"/>
      <c r="K74" s="88"/>
      <c r="L74" s="88"/>
      <c r="M74" s="1"/>
      <c r="N74" s="1"/>
      <c r="O74" s="8"/>
      <c r="P74" s="8"/>
      <c r="Q74" s="8"/>
      <c r="R74" s="8"/>
      <c r="S74" s="8"/>
      <c r="T74" s="8"/>
      <c r="U74" s="8"/>
      <c r="V74" s="8"/>
      <c r="W74" s="8"/>
      <c r="X74" s="8"/>
      <c r="Z74" s="1"/>
    </row>
    <row r="75" spans="1:26" s="7" customFormat="1" x14ac:dyDescent="0.25">
      <c r="A75" s="1"/>
      <c r="B75" s="1"/>
      <c r="C75" s="3"/>
      <c r="D75" s="88"/>
      <c r="E75" s="88"/>
      <c r="F75" s="88"/>
      <c r="G75" s="88"/>
      <c r="H75" s="88"/>
      <c r="I75" s="88"/>
      <c r="J75" s="88"/>
      <c r="K75" s="88"/>
      <c r="L75" s="88"/>
      <c r="M75" s="1"/>
      <c r="N75" s="1"/>
      <c r="O75" s="8"/>
      <c r="P75" s="8"/>
      <c r="Q75" s="8"/>
      <c r="R75" s="8"/>
      <c r="S75" s="8"/>
      <c r="T75" s="8"/>
      <c r="U75" s="8"/>
      <c r="V75" s="8"/>
      <c r="W75" s="8"/>
      <c r="X75" s="8"/>
      <c r="Z75" s="1"/>
    </row>
    <row r="76" spans="1:26" s="7" customFormat="1" x14ac:dyDescent="0.25">
      <c r="A76" s="1"/>
      <c r="B76" s="1"/>
      <c r="C76" s="3"/>
      <c r="D76" s="88"/>
      <c r="E76" s="88"/>
      <c r="F76" s="88"/>
      <c r="G76" s="88"/>
      <c r="H76" s="88"/>
      <c r="I76" s="88"/>
      <c r="J76" s="88"/>
      <c r="K76" s="88"/>
      <c r="L76" s="88"/>
      <c r="M76" s="1"/>
      <c r="N76" s="1"/>
      <c r="O76" s="8"/>
      <c r="P76" s="8"/>
      <c r="Q76" s="8"/>
      <c r="R76" s="8"/>
      <c r="S76" s="8"/>
      <c r="T76" s="8"/>
      <c r="U76" s="8"/>
      <c r="V76" s="8"/>
      <c r="W76" s="8"/>
      <c r="X76" s="8"/>
      <c r="Z76" s="1"/>
    </row>
    <row r="77" spans="1:26" s="7" customFormat="1" x14ac:dyDescent="0.25">
      <c r="A77" s="1"/>
      <c r="B77" s="1"/>
      <c r="C77" s="3"/>
      <c r="D77" s="88"/>
      <c r="E77" s="88"/>
      <c r="F77" s="88"/>
      <c r="G77" s="88"/>
      <c r="H77" s="88"/>
      <c r="I77" s="88"/>
      <c r="J77" s="88"/>
      <c r="K77" s="88"/>
      <c r="L77" s="88"/>
      <c r="M77" s="1"/>
      <c r="N77" s="1"/>
      <c r="O77" s="8"/>
      <c r="P77" s="8"/>
      <c r="Q77" s="8"/>
      <c r="R77" s="8"/>
      <c r="S77" s="8"/>
      <c r="T77" s="8"/>
      <c r="U77" s="8"/>
      <c r="V77" s="8"/>
      <c r="W77" s="8"/>
      <c r="X77" s="8"/>
      <c r="Z77" s="1"/>
    </row>
    <row r="78" spans="1:26" s="7" customFormat="1" x14ac:dyDescent="0.25">
      <c r="A78" s="1"/>
      <c r="B78" s="1"/>
      <c r="C78" s="3"/>
      <c r="D78" s="88"/>
      <c r="E78" s="88"/>
      <c r="F78" s="88"/>
      <c r="G78" s="88"/>
      <c r="H78" s="88"/>
      <c r="I78" s="88"/>
      <c r="J78" s="88"/>
      <c r="K78" s="88"/>
      <c r="L78" s="88"/>
      <c r="M78" s="1"/>
      <c r="N78" s="1"/>
      <c r="O78" s="8"/>
      <c r="P78" s="8"/>
      <c r="Q78" s="8"/>
      <c r="R78" s="8"/>
      <c r="S78" s="8"/>
      <c r="T78" s="8"/>
      <c r="U78" s="8"/>
      <c r="V78" s="8"/>
      <c r="W78" s="8"/>
      <c r="X78" s="8"/>
      <c r="Z78" s="1"/>
    </row>
    <row r="79" spans="1:26" s="7" customFormat="1" x14ac:dyDescent="0.25">
      <c r="A79" s="1"/>
      <c r="B79" s="1"/>
      <c r="C79" s="3"/>
      <c r="D79" s="88"/>
      <c r="E79" s="88"/>
      <c r="F79" s="88"/>
      <c r="G79" s="88"/>
      <c r="H79" s="88"/>
      <c r="I79" s="88"/>
      <c r="J79" s="88"/>
      <c r="K79" s="88"/>
      <c r="L79" s="88"/>
      <c r="M79" s="1"/>
      <c r="N79" s="1"/>
      <c r="O79" s="8"/>
      <c r="P79" s="8"/>
      <c r="Q79" s="8"/>
      <c r="R79" s="8"/>
      <c r="S79" s="8"/>
      <c r="T79" s="8"/>
      <c r="U79" s="8"/>
      <c r="V79" s="8"/>
      <c r="W79" s="8"/>
      <c r="X79" s="8"/>
      <c r="Z79" s="1"/>
    </row>
    <row r="80" spans="1:26" s="7" customFormat="1" x14ac:dyDescent="0.25">
      <c r="A80" s="1"/>
      <c r="B80" s="1"/>
      <c r="C80" s="3"/>
      <c r="D80" s="88"/>
      <c r="E80" s="88"/>
      <c r="F80" s="88"/>
      <c r="G80" s="88"/>
      <c r="H80" s="88"/>
      <c r="I80" s="88"/>
      <c r="J80" s="88"/>
      <c r="K80" s="88"/>
      <c r="L80" s="88"/>
      <c r="M80" s="1"/>
      <c r="N80" s="1"/>
      <c r="O80" s="8"/>
      <c r="P80" s="8"/>
      <c r="Q80" s="8"/>
      <c r="R80" s="8"/>
      <c r="S80" s="8"/>
      <c r="T80" s="8"/>
      <c r="U80" s="8"/>
      <c r="V80" s="8"/>
      <c r="W80" s="8"/>
      <c r="X80" s="8"/>
      <c r="Z80" s="1"/>
    </row>
    <row r="81" spans="1:26" s="7" customFormat="1" x14ac:dyDescent="0.25">
      <c r="A81" s="1"/>
      <c r="B81" s="1"/>
      <c r="C81" s="3"/>
      <c r="D81" s="88"/>
      <c r="E81" s="88"/>
      <c r="F81" s="88"/>
      <c r="G81" s="88"/>
      <c r="H81" s="88"/>
      <c r="I81" s="88"/>
      <c r="J81" s="88"/>
      <c r="K81" s="88"/>
      <c r="L81" s="88"/>
      <c r="M81" s="1"/>
      <c r="N81" s="1"/>
      <c r="O81" s="8"/>
      <c r="P81" s="8"/>
      <c r="Q81" s="8"/>
      <c r="R81" s="8"/>
      <c r="S81" s="8"/>
      <c r="T81" s="8"/>
      <c r="U81" s="8"/>
      <c r="V81" s="8"/>
      <c r="W81" s="8"/>
      <c r="X81" s="8"/>
      <c r="Z81" s="1"/>
    </row>
    <row r="82" spans="1:26" s="7" customFormat="1" x14ac:dyDescent="0.25">
      <c r="A82" s="1"/>
      <c r="B82" s="1"/>
      <c r="C82" s="3"/>
      <c r="D82" s="88"/>
      <c r="E82" s="88"/>
      <c r="F82" s="88"/>
      <c r="G82" s="88"/>
      <c r="H82" s="88"/>
      <c r="I82" s="88"/>
      <c r="J82" s="88"/>
      <c r="K82" s="88"/>
      <c r="L82" s="88"/>
      <c r="M82" s="1"/>
      <c r="N82" s="1"/>
      <c r="O82" s="8"/>
      <c r="P82" s="8"/>
      <c r="Q82" s="8"/>
      <c r="R82" s="8"/>
      <c r="S82" s="8"/>
      <c r="T82" s="8"/>
      <c r="U82" s="8"/>
      <c r="V82" s="8"/>
      <c r="W82" s="8"/>
      <c r="X82" s="8"/>
      <c r="Z82" s="1"/>
    </row>
    <row r="83" spans="1:26" s="7" customFormat="1" x14ac:dyDescent="0.25">
      <c r="A83" s="1"/>
      <c r="B83" s="1"/>
      <c r="C83" s="3"/>
      <c r="D83" s="88"/>
      <c r="E83" s="88"/>
      <c r="F83" s="88"/>
      <c r="G83" s="88"/>
      <c r="H83" s="88"/>
      <c r="I83" s="88"/>
      <c r="J83" s="88"/>
      <c r="K83" s="88"/>
      <c r="L83" s="88"/>
      <c r="M83" s="1"/>
      <c r="N83" s="1"/>
      <c r="O83" s="8"/>
      <c r="P83" s="8"/>
      <c r="Q83" s="8"/>
      <c r="R83" s="8"/>
      <c r="S83" s="8"/>
      <c r="T83" s="8"/>
      <c r="U83" s="8"/>
      <c r="V83" s="8"/>
      <c r="W83" s="8"/>
      <c r="X83" s="8"/>
      <c r="Z83" s="1"/>
    </row>
    <row r="84" spans="1:26" s="7" customFormat="1" x14ac:dyDescent="0.25">
      <c r="A84" s="1"/>
      <c r="B84" s="1"/>
      <c r="C84" s="3"/>
      <c r="D84" s="88"/>
      <c r="E84" s="88"/>
      <c r="F84" s="88"/>
      <c r="G84" s="88"/>
      <c r="H84" s="88"/>
      <c r="I84" s="88"/>
      <c r="J84" s="88"/>
      <c r="K84" s="88"/>
      <c r="L84" s="88"/>
      <c r="M84" s="1"/>
      <c r="N84" s="1"/>
      <c r="O84" s="8"/>
      <c r="P84" s="8"/>
      <c r="Q84" s="8"/>
      <c r="R84" s="8"/>
      <c r="S84" s="8"/>
      <c r="T84" s="8"/>
      <c r="U84" s="8"/>
      <c r="V84" s="8"/>
      <c r="W84" s="8"/>
      <c r="X84" s="8"/>
      <c r="Z84" s="1"/>
    </row>
    <row r="85" spans="1:26" s="7" customFormat="1" x14ac:dyDescent="0.25">
      <c r="A85" s="1"/>
      <c r="B85" s="1"/>
      <c r="C85" s="3"/>
      <c r="D85" s="88"/>
      <c r="E85" s="88"/>
      <c r="F85" s="88"/>
      <c r="G85" s="88"/>
      <c r="H85" s="88"/>
      <c r="I85" s="88"/>
      <c r="J85" s="88"/>
      <c r="K85" s="88"/>
      <c r="L85" s="88"/>
      <c r="M85" s="1"/>
      <c r="N85" s="1"/>
      <c r="O85" s="8"/>
      <c r="P85" s="8"/>
      <c r="Q85" s="8"/>
      <c r="R85" s="8"/>
      <c r="S85" s="8"/>
      <c r="T85" s="8"/>
      <c r="U85" s="8"/>
      <c r="V85" s="8"/>
      <c r="W85" s="8"/>
      <c r="X85" s="8"/>
      <c r="Z85" s="1"/>
    </row>
    <row r="86" spans="1:26" s="7" customFormat="1" x14ac:dyDescent="0.25">
      <c r="A86" s="1"/>
      <c r="B86" s="1"/>
      <c r="C86" s="3"/>
      <c r="D86" s="88"/>
      <c r="E86" s="88"/>
      <c r="F86" s="88"/>
      <c r="G86" s="88"/>
      <c r="H86" s="88"/>
      <c r="I86" s="88"/>
      <c r="J86" s="88"/>
      <c r="K86" s="88"/>
      <c r="L86" s="88"/>
      <c r="M86" s="1"/>
      <c r="N86" s="1"/>
      <c r="O86" s="8"/>
      <c r="P86" s="8"/>
      <c r="Q86" s="8"/>
      <c r="R86" s="8"/>
      <c r="S86" s="8"/>
      <c r="T86" s="8"/>
      <c r="U86" s="8"/>
      <c r="V86" s="8"/>
      <c r="W86" s="8"/>
      <c r="X86" s="8"/>
      <c r="Z86" s="1"/>
    </row>
    <row r="87" spans="1:26" s="7" customFormat="1" x14ac:dyDescent="0.25">
      <c r="A87" s="1"/>
      <c r="B87" s="1"/>
      <c r="C87" s="3"/>
      <c r="D87" s="88"/>
      <c r="E87" s="88"/>
      <c r="F87" s="88"/>
      <c r="G87" s="88"/>
      <c r="H87" s="88"/>
      <c r="I87" s="88"/>
      <c r="J87" s="88"/>
      <c r="K87" s="88"/>
      <c r="L87" s="88"/>
      <c r="M87" s="1"/>
      <c r="N87" s="1"/>
      <c r="O87" s="8"/>
      <c r="P87" s="8"/>
      <c r="Q87" s="8"/>
      <c r="R87" s="8"/>
      <c r="S87" s="8"/>
      <c r="T87" s="8"/>
      <c r="U87" s="8"/>
      <c r="V87" s="8"/>
      <c r="W87" s="8"/>
      <c r="X87" s="8"/>
      <c r="Z87" s="1"/>
    </row>
    <row r="88" spans="1:26" s="7" customFormat="1" x14ac:dyDescent="0.25">
      <c r="A88" s="1"/>
      <c r="B88" s="1"/>
      <c r="C88" s="3"/>
      <c r="D88" s="88"/>
      <c r="E88" s="88"/>
      <c r="F88" s="88"/>
      <c r="G88" s="88"/>
      <c r="H88" s="88"/>
      <c r="I88" s="88"/>
      <c r="J88" s="88"/>
      <c r="K88" s="88"/>
      <c r="L88" s="88"/>
      <c r="M88" s="1"/>
      <c r="N88" s="1"/>
      <c r="O88" s="8"/>
      <c r="P88" s="8"/>
      <c r="Q88" s="8"/>
      <c r="R88" s="8"/>
      <c r="S88" s="8"/>
      <c r="T88" s="8"/>
      <c r="U88" s="8"/>
      <c r="V88" s="8"/>
      <c r="W88" s="8"/>
      <c r="X88" s="8"/>
      <c r="Z88" s="1"/>
    </row>
  </sheetData>
  <mergeCells count="59">
    <mergeCell ref="D10:L10"/>
    <mergeCell ref="D11:L11"/>
    <mergeCell ref="D12:L12"/>
    <mergeCell ref="D13:L13"/>
    <mergeCell ref="D14:L14"/>
    <mergeCell ref="D15:L15"/>
    <mergeCell ref="A2:Y2"/>
    <mergeCell ref="P3:X3"/>
    <mergeCell ref="D4:L4"/>
    <mergeCell ref="D5:L5"/>
    <mergeCell ref="D6:L6"/>
    <mergeCell ref="A7:A15"/>
    <mergeCell ref="B7:B15"/>
    <mergeCell ref="D7:L7"/>
    <mergeCell ref="D8:L8"/>
    <mergeCell ref="D9:L9"/>
    <mergeCell ref="D16:L16"/>
    <mergeCell ref="D18:L18"/>
    <mergeCell ref="D19:L19"/>
    <mergeCell ref="A20:A30"/>
    <mergeCell ref="B20:B30"/>
    <mergeCell ref="D20:L20"/>
    <mergeCell ref="D21:L21"/>
    <mergeCell ref="D22:L22"/>
    <mergeCell ref="D23:L23"/>
    <mergeCell ref="D24:L24"/>
    <mergeCell ref="A17:L17"/>
    <mergeCell ref="A32:A33"/>
    <mergeCell ref="B32:B33"/>
    <mergeCell ref="D32:L32"/>
    <mergeCell ref="D33:L33"/>
    <mergeCell ref="D35:L35"/>
    <mergeCell ref="D25:L25"/>
    <mergeCell ref="D26:L26"/>
    <mergeCell ref="D27:L27"/>
    <mergeCell ref="D28:L28"/>
    <mergeCell ref="D29:L29"/>
    <mergeCell ref="D30:L30"/>
    <mergeCell ref="A31:L31"/>
    <mergeCell ref="A34:L34"/>
    <mergeCell ref="D44:L44"/>
    <mergeCell ref="D45:L45"/>
    <mergeCell ref="P48:X48"/>
    <mergeCell ref="P49:X49"/>
    <mergeCell ref="P50:X50"/>
    <mergeCell ref="A36:A37"/>
    <mergeCell ref="B36:B37"/>
    <mergeCell ref="D36:L36"/>
    <mergeCell ref="D37:L37"/>
    <mergeCell ref="A39:A42"/>
    <mergeCell ref="B39:B42"/>
    <mergeCell ref="D39:L39"/>
    <mergeCell ref="D40:L40"/>
    <mergeCell ref="D41:L41"/>
    <mergeCell ref="D42:L42"/>
    <mergeCell ref="A38:L38"/>
    <mergeCell ref="A43:L43"/>
    <mergeCell ref="P51:X51"/>
    <mergeCell ref="P58:X58"/>
  </mergeCells>
  <pageMargins left="0.70866141732283472" right="0.70866141732283472" top="0.19685039370078741" bottom="0.19685039370078741" header="0.31496062992125984" footer="0.31496062992125984"/>
  <pageSetup paperSize="9" scale="3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"/>
  <sheetViews>
    <sheetView zoomScale="65" zoomScaleNormal="65" workbookViewId="0">
      <selection activeCell="M2" sqref="M1:Z1048576"/>
    </sheetView>
  </sheetViews>
  <sheetFormatPr defaultRowHeight="15" x14ac:dyDescent="0.25"/>
  <cols>
    <col min="1" max="1" width="7.28515625" style="1" customWidth="1"/>
    <col min="2" max="2" width="11.42578125" style="1" customWidth="1"/>
    <col min="3" max="3" width="12.28515625" style="3" customWidth="1"/>
    <col min="4" max="11" width="9.140625" style="88"/>
    <col min="12" max="12" width="13" style="88" customWidth="1"/>
    <col min="13" max="22" width="10.85546875" style="1" customWidth="1"/>
    <col min="23" max="23" width="14.7109375" style="1" customWidth="1"/>
    <col min="24" max="24" width="10.85546875" style="1" customWidth="1"/>
    <col min="25" max="25" width="11.7109375" style="7" customWidth="1"/>
    <col min="26" max="26" width="12.42578125" style="1" customWidth="1"/>
    <col min="27" max="16384" width="9.140625" style="1"/>
  </cols>
  <sheetData>
    <row r="1" spans="1:26" ht="27" customHeight="1" x14ac:dyDescent="0.25">
      <c r="A1" s="226" t="s">
        <v>42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6" ht="15.75" thickBot="1" x14ac:dyDescent="0.3">
      <c r="A2" s="7" t="s">
        <v>69</v>
      </c>
      <c r="O2" s="2"/>
      <c r="P2" s="165"/>
      <c r="Q2" s="165"/>
      <c r="R2" s="165"/>
      <c r="S2" s="165"/>
      <c r="T2" s="165"/>
      <c r="U2" s="165"/>
      <c r="V2" s="165"/>
      <c r="W2" s="165"/>
      <c r="X2" s="165"/>
    </row>
    <row r="3" spans="1:26" ht="26.25" customHeight="1" thickBot="1" x14ac:dyDescent="0.3">
      <c r="A3" s="19" t="s">
        <v>27</v>
      </c>
      <c r="B3" s="20" t="s">
        <v>0</v>
      </c>
      <c r="C3" s="21" t="s">
        <v>1</v>
      </c>
      <c r="D3" s="227" t="s">
        <v>12</v>
      </c>
      <c r="E3" s="228"/>
      <c r="F3" s="228"/>
      <c r="G3" s="228"/>
      <c r="H3" s="228"/>
      <c r="I3" s="228"/>
      <c r="J3" s="228"/>
      <c r="K3" s="228"/>
      <c r="L3" s="229"/>
      <c r="M3" s="9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4" t="s">
        <v>24</v>
      </c>
      <c r="Y3" s="15" t="s">
        <v>25</v>
      </c>
    </row>
    <row r="4" spans="1:26" s="28" customFormat="1" ht="20.25" customHeight="1" thickBot="1" x14ac:dyDescent="0.3">
      <c r="A4" s="48">
        <v>2111</v>
      </c>
      <c r="B4" s="49">
        <f>C4</f>
        <v>960344</v>
      </c>
      <c r="C4" s="50">
        <v>960344</v>
      </c>
      <c r="D4" s="230" t="s">
        <v>10</v>
      </c>
      <c r="E4" s="231"/>
      <c r="F4" s="231"/>
      <c r="G4" s="231"/>
      <c r="H4" s="231"/>
      <c r="I4" s="231"/>
      <c r="J4" s="231"/>
      <c r="K4" s="231"/>
      <c r="L4" s="232"/>
      <c r="M4" s="51">
        <v>90870</v>
      </c>
      <c r="N4" s="51">
        <v>90870</v>
      </c>
      <c r="O4" s="51">
        <v>90870</v>
      </c>
      <c r="P4" s="51">
        <v>80029</v>
      </c>
      <c r="Q4" s="51">
        <v>67300</v>
      </c>
      <c r="R4" s="51">
        <v>67300</v>
      </c>
      <c r="S4" s="51">
        <v>67300</v>
      </c>
      <c r="T4" s="51">
        <v>67300</v>
      </c>
      <c r="U4" s="51">
        <v>67300</v>
      </c>
      <c r="V4" s="51">
        <v>90400</v>
      </c>
      <c r="W4" s="51">
        <v>90400</v>
      </c>
      <c r="X4" s="51">
        <v>90405</v>
      </c>
      <c r="Y4" s="25">
        <f>SUM(M4:X4)</f>
        <v>960344</v>
      </c>
      <c r="Z4" s="27"/>
    </row>
    <row r="5" spans="1:26" s="28" customFormat="1" ht="21.75" customHeight="1" thickBot="1" x14ac:dyDescent="0.3">
      <c r="A5" s="52">
        <v>2120</v>
      </c>
      <c r="B5" s="53">
        <f>C5</f>
        <v>223446</v>
      </c>
      <c r="C5" s="54">
        <v>223446</v>
      </c>
      <c r="D5" s="233" t="s">
        <v>11</v>
      </c>
      <c r="E5" s="234"/>
      <c r="F5" s="234"/>
      <c r="G5" s="234"/>
      <c r="H5" s="234"/>
      <c r="I5" s="234"/>
      <c r="J5" s="234"/>
      <c r="K5" s="234"/>
      <c r="L5" s="234"/>
      <c r="M5" s="55">
        <f>M4*0.22+1014</f>
        <v>21005.4</v>
      </c>
      <c r="N5" s="55">
        <f t="shared" ref="N5:W5" si="0">N4*0.22+1014</f>
        <v>21005.4</v>
      </c>
      <c r="O5" s="55">
        <f t="shared" si="0"/>
        <v>21005.4</v>
      </c>
      <c r="P5" s="55">
        <f t="shared" si="0"/>
        <v>18620.38</v>
      </c>
      <c r="Q5" s="55">
        <f t="shared" si="0"/>
        <v>15820</v>
      </c>
      <c r="R5" s="55">
        <f t="shared" si="0"/>
        <v>15820</v>
      </c>
      <c r="S5" s="55">
        <f t="shared" si="0"/>
        <v>15820</v>
      </c>
      <c r="T5" s="55">
        <f t="shared" si="0"/>
        <v>15820</v>
      </c>
      <c r="U5" s="55">
        <f t="shared" si="0"/>
        <v>15820</v>
      </c>
      <c r="V5" s="55">
        <f t="shared" si="0"/>
        <v>20902</v>
      </c>
      <c r="W5" s="55">
        <f t="shared" si="0"/>
        <v>20902</v>
      </c>
      <c r="X5" s="55">
        <f>X4*0.22+1016</f>
        <v>20905.099999999999</v>
      </c>
      <c r="Y5" s="25">
        <f t="shared" ref="Y5:Y43" si="1">SUM(M5:X5)</f>
        <v>223445.68000000002</v>
      </c>
    </row>
    <row r="6" spans="1:26" s="33" customFormat="1" ht="51.75" customHeight="1" thickBot="1" x14ac:dyDescent="0.3">
      <c r="A6" s="172">
        <v>2210</v>
      </c>
      <c r="B6" s="174">
        <f>SUM(C6:C15)</f>
        <v>40000</v>
      </c>
      <c r="C6" s="141">
        <v>4740</v>
      </c>
      <c r="D6" s="236" t="s">
        <v>44</v>
      </c>
      <c r="E6" s="237"/>
      <c r="F6" s="237"/>
      <c r="G6" s="237"/>
      <c r="H6" s="237"/>
      <c r="I6" s="237"/>
      <c r="J6" s="237"/>
      <c r="K6" s="237"/>
      <c r="L6" s="238"/>
      <c r="M6" s="97">
        <v>1000</v>
      </c>
      <c r="N6" s="37"/>
      <c r="O6" s="38">
        <v>740</v>
      </c>
      <c r="P6" s="38"/>
      <c r="Q6" s="38">
        <v>1000</v>
      </c>
      <c r="R6" s="38">
        <v>1000</v>
      </c>
      <c r="S6" s="38"/>
      <c r="T6" s="38">
        <v>1000</v>
      </c>
      <c r="U6" s="38"/>
      <c r="V6" s="38"/>
      <c r="W6" s="38"/>
      <c r="X6" s="39"/>
      <c r="Y6" s="26">
        <f t="shared" si="1"/>
        <v>4740</v>
      </c>
    </row>
    <row r="7" spans="1:26" s="33" customFormat="1" ht="21.75" customHeight="1" thickBot="1" x14ac:dyDescent="0.3">
      <c r="A7" s="179"/>
      <c r="B7" s="180"/>
      <c r="C7" s="101">
        <v>3000</v>
      </c>
      <c r="D7" s="221" t="s">
        <v>34</v>
      </c>
      <c r="E7" s="222"/>
      <c r="F7" s="222"/>
      <c r="G7" s="222"/>
      <c r="H7" s="222"/>
      <c r="I7" s="222"/>
      <c r="J7" s="222"/>
      <c r="K7" s="222"/>
      <c r="L7" s="223"/>
      <c r="M7" s="44"/>
      <c r="N7" s="34"/>
      <c r="O7" s="35"/>
      <c r="P7" s="35"/>
      <c r="Q7" s="35"/>
      <c r="R7" s="35"/>
      <c r="S7" s="35"/>
      <c r="T7" s="35">
        <v>3000</v>
      </c>
      <c r="U7" s="35"/>
      <c r="V7" s="35"/>
      <c r="W7" s="35"/>
      <c r="X7" s="36"/>
      <c r="Y7" s="26">
        <f t="shared" si="1"/>
        <v>3000</v>
      </c>
    </row>
    <row r="8" spans="1:26" s="33" customFormat="1" ht="24" customHeight="1" thickBot="1" x14ac:dyDescent="0.3">
      <c r="A8" s="179"/>
      <c r="B8" s="180"/>
      <c r="C8" s="101">
        <v>1800</v>
      </c>
      <c r="D8" s="221" t="s">
        <v>45</v>
      </c>
      <c r="E8" s="222"/>
      <c r="F8" s="222"/>
      <c r="G8" s="222"/>
      <c r="H8" s="222"/>
      <c r="I8" s="222"/>
      <c r="J8" s="222"/>
      <c r="K8" s="222"/>
      <c r="L8" s="223"/>
      <c r="M8" s="98"/>
      <c r="N8" s="34"/>
      <c r="O8" s="35"/>
      <c r="P8" s="35"/>
      <c r="Q8" s="35"/>
      <c r="R8" s="35"/>
      <c r="S8" s="35"/>
      <c r="T8" s="35">
        <v>1800</v>
      </c>
      <c r="U8" s="35"/>
      <c r="V8" s="35"/>
      <c r="W8" s="35"/>
      <c r="X8" s="36"/>
      <c r="Y8" s="26">
        <f t="shared" si="1"/>
        <v>1800</v>
      </c>
    </row>
    <row r="9" spans="1:26" s="33" customFormat="1" ht="63.75" customHeight="1" thickBot="1" x14ac:dyDescent="0.3">
      <c r="A9" s="179"/>
      <c r="B9" s="180"/>
      <c r="C9" s="101">
        <v>1427</v>
      </c>
      <c r="D9" s="221" t="s">
        <v>46</v>
      </c>
      <c r="E9" s="222"/>
      <c r="F9" s="222"/>
      <c r="G9" s="222"/>
      <c r="H9" s="222"/>
      <c r="I9" s="222"/>
      <c r="J9" s="222"/>
      <c r="K9" s="222"/>
      <c r="L9" s="223"/>
      <c r="M9" s="98"/>
      <c r="N9" s="34">
        <v>727</v>
      </c>
      <c r="O9" s="35"/>
      <c r="P9" s="35"/>
      <c r="Q9" s="35"/>
      <c r="R9" s="35"/>
      <c r="S9" s="35"/>
      <c r="T9" s="35">
        <v>700</v>
      </c>
      <c r="U9" s="35"/>
      <c r="V9" s="35"/>
      <c r="W9" s="35"/>
      <c r="X9" s="36"/>
      <c r="Y9" s="122">
        <f t="shared" si="1"/>
        <v>1427</v>
      </c>
    </row>
    <row r="10" spans="1:26" s="28" customFormat="1" ht="68.25" customHeight="1" thickBot="1" x14ac:dyDescent="0.3">
      <c r="A10" s="179"/>
      <c r="B10" s="235"/>
      <c r="C10" s="101">
        <v>1840</v>
      </c>
      <c r="D10" s="221" t="s">
        <v>35</v>
      </c>
      <c r="E10" s="222"/>
      <c r="F10" s="222"/>
      <c r="G10" s="222"/>
      <c r="H10" s="222"/>
      <c r="I10" s="222"/>
      <c r="J10" s="222"/>
      <c r="K10" s="222"/>
      <c r="L10" s="223"/>
      <c r="M10" s="45"/>
      <c r="N10" s="31">
        <v>920</v>
      </c>
      <c r="O10" s="31"/>
      <c r="P10" s="31"/>
      <c r="Q10" s="31"/>
      <c r="R10" s="31"/>
      <c r="S10" s="31"/>
      <c r="T10" s="31">
        <v>920</v>
      </c>
      <c r="U10" s="31"/>
      <c r="V10" s="31"/>
      <c r="W10" s="31"/>
      <c r="X10" s="32"/>
      <c r="Y10" s="122">
        <f t="shared" si="1"/>
        <v>1840</v>
      </c>
    </row>
    <row r="11" spans="1:26" s="33" customFormat="1" ht="70.5" customHeight="1" thickBot="1" x14ac:dyDescent="0.3">
      <c r="A11" s="179"/>
      <c r="B11" s="235"/>
      <c r="C11" s="101">
        <v>3340</v>
      </c>
      <c r="D11" s="221" t="s">
        <v>47</v>
      </c>
      <c r="E11" s="222"/>
      <c r="F11" s="222"/>
      <c r="G11" s="222"/>
      <c r="H11" s="222"/>
      <c r="I11" s="222"/>
      <c r="J11" s="222"/>
      <c r="K11" s="222"/>
      <c r="L11" s="223"/>
      <c r="M11" s="99">
        <v>1500</v>
      </c>
      <c r="N11" s="100"/>
      <c r="O11" s="35"/>
      <c r="P11" s="35"/>
      <c r="Q11" s="35"/>
      <c r="R11" s="35"/>
      <c r="S11" s="35"/>
      <c r="T11" s="35">
        <v>1840</v>
      </c>
      <c r="U11" s="35"/>
      <c r="V11" s="35"/>
      <c r="W11" s="35"/>
      <c r="X11" s="36"/>
      <c r="Y11" s="122">
        <f t="shared" si="1"/>
        <v>3340</v>
      </c>
    </row>
    <row r="12" spans="1:26" s="107" customFormat="1" ht="60" customHeight="1" thickBot="1" x14ac:dyDescent="0.3">
      <c r="A12" s="179"/>
      <c r="B12" s="235"/>
      <c r="C12" s="101">
        <v>4503</v>
      </c>
      <c r="D12" s="221" t="s">
        <v>48</v>
      </c>
      <c r="E12" s="222"/>
      <c r="F12" s="222"/>
      <c r="G12" s="222"/>
      <c r="H12" s="222"/>
      <c r="I12" s="222"/>
      <c r="J12" s="222"/>
      <c r="K12" s="222"/>
      <c r="L12" s="223"/>
      <c r="M12" s="102"/>
      <c r="N12" s="103">
        <v>4503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5"/>
      <c r="Y12" s="123">
        <f t="shared" si="1"/>
        <v>4503</v>
      </c>
    </row>
    <row r="13" spans="1:26" s="112" customFormat="1" ht="62.25" customHeight="1" thickBot="1" x14ac:dyDescent="0.3">
      <c r="A13" s="179"/>
      <c r="B13" s="235"/>
      <c r="C13" s="101">
        <v>2500</v>
      </c>
      <c r="D13" s="221" t="s">
        <v>49</v>
      </c>
      <c r="E13" s="222"/>
      <c r="F13" s="222"/>
      <c r="G13" s="222"/>
      <c r="H13" s="222"/>
      <c r="I13" s="222"/>
      <c r="J13" s="222"/>
      <c r="K13" s="222"/>
      <c r="L13" s="223"/>
      <c r="M13" s="108"/>
      <c r="N13" s="109"/>
      <c r="O13" s="110"/>
      <c r="P13" s="110"/>
      <c r="Q13" s="110"/>
      <c r="R13" s="110">
        <v>2500</v>
      </c>
      <c r="S13" s="110"/>
      <c r="T13" s="110"/>
      <c r="U13" s="110"/>
      <c r="V13" s="110"/>
      <c r="W13" s="110"/>
      <c r="X13" s="111"/>
      <c r="Y13" s="123">
        <f t="shared" si="1"/>
        <v>2500</v>
      </c>
    </row>
    <row r="14" spans="1:26" s="28" customFormat="1" ht="16.5" thickBot="1" x14ac:dyDescent="0.3">
      <c r="A14" s="179"/>
      <c r="B14" s="235"/>
      <c r="C14" s="101">
        <v>15050</v>
      </c>
      <c r="D14" s="224" t="s">
        <v>50</v>
      </c>
      <c r="E14" s="225"/>
      <c r="F14" s="225"/>
      <c r="G14" s="225"/>
      <c r="H14" s="225"/>
      <c r="I14" s="225"/>
      <c r="J14" s="225"/>
      <c r="K14" s="225"/>
      <c r="L14" s="225"/>
      <c r="M14" s="40"/>
      <c r="N14" s="41"/>
      <c r="O14" s="42"/>
      <c r="P14" s="42"/>
      <c r="Q14" s="42">
        <v>7525</v>
      </c>
      <c r="R14" s="42">
        <v>7525</v>
      </c>
      <c r="S14" s="42"/>
      <c r="T14" s="42"/>
      <c r="U14" s="42"/>
      <c r="V14" s="42"/>
      <c r="W14" s="42"/>
      <c r="X14" s="43"/>
      <c r="Y14" s="26">
        <f t="shared" si="1"/>
        <v>15050</v>
      </c>
    </row>
    <row r="15" spans="1:26" s="28" customFormat="1" ht="18.75" customHeight="1" thickBot="1" x14ac:dyDescent="0.3">
      <c r="A15" s="126"/>
      <c r="B15" s="127"/>
      <c r="C15" s="142">
        <v>1800</v>
      </c>
      <c r="D15" s="244" t="s">
        <v>51</v>
      </c>
      <c r="E15" s="220"/>
      <c r="F15" s="220"/>
      <c r="G15" s="220"/>
      <c r="H15" s="220"/>
      <c r="I15" s="220"/>
      <c r="J15" s="220"/>
      <c r="K15" s="220"/>
      <c r="L15" s="243"/>
      <c r="M15" s="68">
        <v>900</v>
      </c>
      <c r="N15" s="69"/>
      <c r="O15" s="128"/>
      <c r="P15" s="128"/>
      <c r="Q15" s="128"/>
      <c r="R15" s="128"/>
      <c r="S15" s="128"/>
      <c r="T15" s="128">
        <v>900</v>
      </c>
      <c r="U15" s="128"/>
      <c r="V15" s="128"/>
      <c r="W15" s="128"/>
      <c r="X15" s="129"/>
      <c r="Y15" s="26">
        <f t="shared" si="1"/>
        <v>1800</v>
      </c>
    </row>
    <row r="16" spans="1:26" s="28" customFormat="1" ht="18.75" customHeight="1" thickBot="1" x14ac:dyDescent="0.3">
      <c r="A16" s="47">
        <v>2220</v>
      </c>
      <c r="B16" s="84">
        <f>SUM(C16:C16)</f>
        <v>1062</v>
      </c>
      <c r="C16" s="143">
        <v>1062</v>
      </c>
      <c r="D16" s="186" t="s">
        <v>52</v>
      </c>
      <c r="E16" s="187"/>
      <c r="F16" s="187"/>
      <c r="G16" s="187"/>
      <c r="H16" s="187"/>
      <c r="I16" s="187"/>
      <c r="J16" s="187"/>
      <c r="K16" s="187"/>
      <c r="L16" s="188"/>
      <c r="M16" s="75"/>
      <c r="N16" s="76">
        <v>1062</v>
      </c>
      <c r="O16" s="76"/>
      <c r="P16" s="85"/>
      <c r="Q16" s="85"/>
      <c r="R16" s="85"/>
      <c r="S16" s="85"/>
      <c r="T16" s="85"/>
      <c r="U16" s="85"/>
      <c r="V16" s="85"/>
      <c r="W16" s="85"/>
      <c r="X16" s="86"/>
      <c r="Y16" s="26">
        <f t="shared" si="1"/>
        <v>1062</v>
      </c>
    </row>
    <row r="17" spans="1:25" s="28" customFormat="1" ht="25.5" customHeight="1" thickBot="1" x14ac:dyDescent="0.3">
      <c r="A17" s="47">
        <v>2230</v>
      </c>
      <c r="B17" s="84">
        <f>SUM(C17:C17)</f>
        <v>101606</v>
      </c>
      <c r="C17" s="29">
        <v>101606</v>
      </c>
      <c r="D17" s="176" t="s">
        <v>26</v>
      </c>
      <c r="E17" s="177"/>
      <c r="F17" s="177"/>
      <c r="G17" s="177"/>
      <c r="H17" s="177"/>
      <c r="I17" s="177"/>
      <c r="J17" s="177"/>
      <c r="K17" s="177"/>
      <c r="L17" s="177"/>
      <c r="M17" s="87">
        <v>9072</v>
      </c>
      <c r="N17" s="87">
        <v>12096</v>
      </c>
      <c r="O17" s="87">
        <v>9677</v>
      </c>
      <c r="P17" s="87">
        <v>12701</v>
      </c>
      <c r="Q17" s="87">
        <v>11491</v>
      </c>
      <c r="R17" s="87"/>
      <c r="S17" s="87"/>
      <c r="T17" s="87"/>
      <c r="U17" s="87">
        <v>13306</v>
      </c>
      <c r="V17" s="87">
        <v>10886</v>
      </c>
      <c r="W17" s="87">
        <v>11491</v>
      </c>
      <c r="X17" s="87">
        <v>10886</v>
      </c>
      <c r="Y17" s="26">
        <f t="shared" si="1"/>
        <v>101606</v>
      </c>
    </row>
    <row r="18" spans="1:25" s="28" customFormat="1" ht="23.25" customHeight="1" thickBot="1" x14ac:dyDescent="0.3">
      <c r="A18" s="172">
        <v>2240</v>
      </c>
      <c r="B18" s="215">
        <f>SUM(C18:C29)</f>
        <v>45000</v>
      </c>
      <c r="C18" s="144">
        <v>2400</v>
      </c>
      <c r="D18" s="217" t="s">
        <v>53</v>
      </c>
      <c r="E18" s="218"/>
      <c r="F18" s="218"/>
      <c r="G18" s="218"/>
      <c r="H18" s="218"/>
      <c r="I18" s="218"/>
      <c r="J18" s="218"/>
      <c r="K18" s="218"/>
      <c r="L18" s="242"/>
      <c r="M18" s="65">
        <v>200</v>
      </c>
      <c r="N18" s="65">
        <v>200</v>
      </c>
      <c r="O18" s="65">
        <v>200</v>
      </c>
      <c r="P18" s="65">
        <v>200</v>
      </c>
      <c r="Q18" s="65">
        <v>200</v>
      </c>
      <c r="R18" s="65">
        <v>200</v>
      </c>
      <c r="S18" s="65">
        <v>200</v>
      </c>
      <c r="T18" s="65">
        <v>200</v>
      </c>
      <c r="U18" s="65">
        <v>200</v>
      </c>
      <c r="V18" s="65">
        <v>200</v>
      </c>
      <c r="W18" s="65">
        <v>200</v>
      </c>
      <c r="X18" s="65">
        <v>200</v>
      </c>
      <c r="Y18" s="26">
        <f>SUM(M18:X18)</f>
        <v>2400</v>
      </c>
    </row>
    <row r="19" spans="1:25" s="28" customFormat="1" ht="21.75" customHeight="1" thickBot="1" x14ac:dyDescent="0.3">
      <c r="A19" s="179"/>
      <c r="B19" s="180"/>
      <c r="C19" s="114">
        <v>1500</v>
      </c>
      <c r="D19" s="186" t="s">
        <v>54</v>
      </c>
      <c r="E19" s="187"/>
      <c r="F19" s="187"/>
      <c r="G19" s="187"/>
      <c r="H19" s="187"/>
      <c r="I19" s="187"/>
      <c r="J19" s="187"/>
      <c r="K19" s="187"/>
      <c r="L19" s="206"/>
      <c r="M19" s="60"/>
      <c r="N19" s="61"/>
      <c r="O19" s="62">
        <v>1500</v>
      </c>
      <c r="P19" s="63"/>
      <c r="Q19" s="63"/>
      <c r="R19" s="63"/>
      <c r="S19" s="63"/>
      <c r="T19" s="63"/>
      <c r="U19" s="63"/>
      <c r="V19" s="63"/>
      <c r="W19" s="63"/>
      <c r="X19" s="64"/>
      <c r="Y19" s="26">
        <f t="shared" si="1"/>
        <v>1500</v>
      </c>
    </row>
    <row r="20" spans="1:25" s="28" customFormat="1" ht="21.75" customHeight="1" thickBot="1" x14ac:dyDescent="0.3">
      <c r="A20" s="179"/>
      <c r="B20" s="180"/>
      <c r="C20" s="113">
        <v>7500</v>
      </c>
      <c r="D20" s="219" t="s">
        <v>55</v>
      </c>
      <c r="E20" s="220"/>
      <c r="F20" s="220"/>
      <c r="G20" s="220"/>
      <c r="H20" s="220"/>
      <c r="I20" s="220"/>
      <c r="J20" s="220"/>
      <c r="K20" s="220"/>
      <c r="L20" s="243"/>
      <c r="M20" s="40"/>
      <c r="N20" s="41"/>
      <c r="O20" s="42"/>
      <c r="P20" s="66">
        <v>4000</v>
      </c>
      <c r="Q20" s="66"/>
      <c r="R20" s="66"/>
      <c r="S20" s="66">
        <v>3500</v>
      </c>
      <c r="T20" s="66"/>
      <c r="U20" s="66"/>
      <c r="V20" s="66"/>
      <c r="W20" s="66"/>
      <c r="X20" s="67"/>
      <c r="Y20" s="26">
        <f t="shared" si="1"/>
        <v>7500</v>
      </c>
    </row>
    <row r="21" spans="1:25" s="28" customFormat="1" ht="20.25" customHeight="1" thickBot="1" x14ac:dyDescent="0.3">
      <c r="A21" s="179"/>
      <c r="B21" s="180"/>
      <c r="C21" s="114">
        <v>1800</v>
      </c>
      <c r="D21" s="186" t="s">
        <v>56</v>
      </c>
      <c r="E21" s="187"/>
      <c r="F21" s="187"/>
      <c r="G21" s="187"/>
      <c r="H21" s="187"/>
      <c r="I21" s="187"/>
      <c r="J21" s="187"/>
      <c r="K21" s="187"/>
      <c r="L21" s="206"/>
      <c r="M21" s="40">
        <v>300</v>
      </c>
      <c r="N21" s="41"/>
      <c r="O21" s="42">
        <v>300</v>
      </c>
      <c r="P21" s="66"/>
      <c r="Q21" s="66">
        <v>300</v>
      </c>
      <c r="R21" s="66"/>
      <c r="S21" s="66">
        <v>300</v>
      </c>
      <c r="T21" s="66"/>
      <c r="U21" s="66">
        <v>600</v>
      </c>
      <c r="V21" s="66"/>
      <c r="W21" s="66"/>
      <c r="X21" s="67"/>
      <c r="Y21" s="26">
        <f t="shared" si="1"/>
        <v>1800</v>
      </c>
    </row>
    <row r="22" spans="1:25" s="28" customFormat="1" ht="21.75" customHeight="1" thickBot="1" x14ac:dyDescent="0.3">
      <c r="A22" s="179"/>
      <c r="B22" s="180"/>
      <c r="C22" s="113">
        <v>1530</v>
      </c>
      <c r="D22" s="186" t="s">
        <v>57</v>
      </c>
      <c r="E22" s="187"/>
      <c r="F22" s="187"/>
      <c r="G22" s="187"/>
      <c r="H22" s="187"/>
      <c r="I22" s="187"/>
      <c r="J22" s="187"/>
      <c r="K22" s="187"/>
      <c r="L22" s="206"/>
      <c r="M22" s="40"/>
      <c r="N22" s="41"/>
      <c r="O22" s="42"/>
      <c r="P22" s="66">
        <v>1530</v>
      </c>
      <c r="Q22" s="66"/>
      <c r="R22" s="66"/>
      <c r="S22" s="66"/>
      <c r="T22" s="66"/>
      <c r="U22" s="66"/>
      <c r="V22" s="66"/>
      <c r="W22" s="66"/>
      <c r="X22" s="67"/>
      <c r="Y22" s="26">
        <f t="shared" si="1"/>
        <v>1530</v>
      </c>
    </row>
    <row r="23" spans="1:25" s="28" customFormat="1" ht="18.75" customHeight="1" thickBot="1" x14ac:dyDescent="0.3">
      <c r="A23" s="179"/>
      <c r="B23" s="180"/>
      <c r="C23" s="113">
        <v>3500</v>
      </c>
      <c r="D23" s="186" t="s">
        <v>58</v>
      </c>
      <c r="E23" s="187"/>
      <c r="F23" s="187"/>
      <c r="G23" s="187"/>
      <c r="H23" s="187"/>
      <c r="I23" s="187"/>
      <c r="J23" s="187"/>
      <c r="K23" s="187"/>
      <c r="L23" s="206"/>
      <c r="M23" s="96"/>
      <c r="N23" s="30">
        <v>3500</v>
      </c>
      <c r="O23" s="31"/>
      <c r="P23" s="35"/>
      <c r="Q23" s="35"/>
      <c r="R23" s="35"/>
      <c r="S23" s="35"/>
      <c r="T23" s="35"/>
      <c r="U23" s="35"/>
      <c r="V23" s="35"/>
      <c r="W23" s="35"/>
      <c r="X23" s="36"/>
      <c r="Y23" s="26">
        <f t="shared" si="1"/>
        <v>3500</v>
      </c>
    </row>
    <row r="24" spans="1:25" s="28" customFormat="1" ht="22.5" customHeight="1" thickBot="1" x14ac:dyDescent="0.3">
      <c r="A24" s="179"/>
      <c r="B24" s="180"/>
      <c r="C24" s="113">
        <v>16720</v>
      </c>
      <c r="D24" s="186" t="s">
        <v>59</v>
      </c>
      <c r="E24" s="187"/>
      <c r="F24" s="187"/>
      <c r="G24" s="187"/>
      <c r="H24" s="187"/>
      <c r="I24" s="187"/>
      <c r="J24" s="187"/>
      <c r="K24" s="187"/>
      <c r="L24" s="206"/>
      <c r="M24" s="70"/>
      <c r="N24" s="30">
        <v>1200</v>
      </c>
      <c r="O24" s="31"/>
      <c r="P24" s="35"/>
      <c r="Q24" s="35"/>
      <c r="R24" s="35"/>
      <c r="S24" s="35">
        <v>7760</v>
      </c>
      <c r="T24" s="35">
        <v>7760</v>
      </c>
      <c r="U24" s="95"/>
      <c r="V24" s="35"/>
      <c r="W24" s="35"/>
      <c r="X24" s="36"/>
      <c r="Y24" s="26">
        <f t="shared" si="1"/>
        <v>16720</v>
      </c>
    </row>
    <row r="25" spans="1:25" s="28" customFormat="1" ht="22.5" customHeight="1" thickBot="1" x14ac:dyDescent="0.3">
      <c r="A25" s="179"/>
      <c r="B25" s="180"/>
      <c r="C25" s="113">
        <v>1750</v>
      </c>
      <c r="D25" s="186" t="s">
        <v>60</v>
      </c>
      <c r="E25" s="187"/>
      <c r="F25" s="187"/>
      <c r="G25" s="187"/>
      <c r="H25" s="187"/>
      <c r="I25" s="187"/>
      <c r="J25" s="187"/>
      <c r="K25" s="187"/>
      <c r="L25" s="206"/>
      <c r="M25" s="30"/>
      <c r="N25" s="30"/>
      <c r="O25" s="31">
        <v>1750</v>
      </c>
      <c r="P25" s="35"/>
      <c r="Q25" s="35"/>
      <c r="R25" s="35"/>
      <c r="S25" s="35"/>
      <c r="T25" s="35"/>
      <c r="U25" s="95"/>
      <c r="V25" s="35"/>
      <c r="W25" s="35"/>
      <c r="X25" s="35"/>
      <c r="Y25" s="26">
        <f t="shared" si="1"/>
        <v>1750</v>
      </c>
    </row>
    <row r="26" spans="1:25" s="28" customFormat="1" ht="22.5" customHeight="1" thickBot="1" x14ac:dyDescent="0.3">
      <c r="A26" s="179"/>
      <c r="B26" s="180"/>
      <c r="C26" s="113">
        <v>4500</v>
      </c>
      <c r="D26" s="248" t="s">
        <v>61</v>
      </c>
      <c r="E26" s="249"/>
      <c r="F26" s="249"/>
      <c r="G26" s="249"/>
      <c r="H26" s="249"/>
      <c r="I26" s="249"/>
      <c r="J26" s="249"/>
      <c r="K26" s="249"/>
      <c r="L26" s="250"/>
      <c r="M26" s="30"/>
      <c r="N26" s="30"/>
      <c r="O26" s="31"/>
      <c r="P26" s="35">
        <v>900</v>
      </c>
      <c r="Q26" s="35">
        <v>900</v>
      </c>
      <c r="R26" s="35">
        <v>900</v>
      </c>
      <c r="S26" s="35">
        <v>900</v>
      </c>
      <c r="T26" s="35">
        <v>900</v>
      </c>
      <c r="U26" s="95"/>
      <c r="V26" s="35"/>
      <c r="W26" s="35"/>
      <c r="X26" s="35"/>
      <c r="Y26" s="26">
        <f t="shared" si="1"/>
        <v>4500</v>
      </c>
    </row>
    <row r="27" spans="1:25" s="28" customFormat="1" ht="22.5" customHeight="1" thickBot="1" x14ac:dyDescent="0.3">
      <c r="A27" s="179"/>
      <c r="B27" s="180"/>
      <c r="C27" s="113">
        <v>3200</v>
      </c>
      <c r="D27" s="186" t="s">
        <v>62</v>
      </c>
      <c r="E27" s="187"/>
      <c r="F27" s="187"/>
      <c r="G27" s="187"/>
      <c r="H27" s="187"/>
      <c r="I27" s="187"/>
      <c r="J27" s="187"/>
      <c r="K27" s="187"/>
      <c r="L27" s="206"/>
      <c r="M27" s="30"/>
      <c r="N27" s="30"/>
      <c r="O27" s="31">
        <v>320</v>
      </c>
      <c r="P27" s="31">
        <v>320</v>
      </c>
      <c r="Q27" s="31">
        <v>320</v>
      </c>
      <c r="R27" s="31">
        <v>320</v>
      </c>
      <c r="S27" s="31">
        <v>320</v>
      </c>
      <c r="T27" s="31">
        <v>320</v>
      </c>
      <c r="U27" s="31">
        <v>320</v>
      </c>
      <c r="V27" s="31">
        <v>320</v>
      </c>
      <c r="W27" s="31">
        <v>320</v>
      </c>
      <c r="X27" s="31">
        <v>320</v>
      </c>
      <c r="Y27" s="26">
        <f t="shared" si="1"/>
        <v>3200</v>
      </c>
    </row>
    <row r="28" spans="1:25" s="28" customFormat="1" ht="22.5" customHeight="1" thickBot="1" x14ac:dyDescent="0.3">
      <c r="A28" s="179"/>
      <c r="B28" s="180"/>
      <c r="C28" s="130">
        <v>600</v>
      </c>
      <c r="D28" s="200" t="s">
        <v>63</v>
      </c>
      <c r="E28" s="201"/>
      <c r="F28" s="201"/>
      <c r="G28" s="201"/>
      <c r="H28" s="201"/>
      <c r="I28" s="201"/>
      <c r="J28" s="201"/>
      <c r="K28" s="201"/>
      <c r="L28" s="251"/>
      <c r="M28" s="30">
        <v>600</v>
      </c>
      <c r="N28" s="30"/>
      <c r="O28" s="31"/>
      <c r="P28" s="35"/>
      <c r="Q28" s="35"/>
      <c r="R28" s="35"/>
      <c r="S28" s="35"/>
      <c r="T28" s="35"/>
      <c r="U28" s="95"/>
      <c r="V28" s="35"/>
      <c r="W28" s="35"/>
      <c r="X28" s="35"/>
      <c r="Y28" s="26">
        <f t="shared" si="1"/>
        <v>600</v>
      </c>
    </row>
    <row r="29" spans="1:25" s="28" customFormat="1" ht="21.75" customHeight="1" thickBot="1" x14ac:dyDescent="0.3">
      <c r="A29" s="173"/>
      <c r="B29" s="175"/>
      <c r="C29" s="132"/>
      <c r="D29" s="252"/>
      <c r="E29" s="253"/>
      <c r="F29" s="253"/>
      <c r="G29" s="253"/>
      <c r="H29" s="253"/>
      <c r="I29" s="253"/>
      <c r="J29" s="253"/>
      <c r="K29" s="253"/>
      <c r="L29" s="253"/>
      <c r="M29" s="134"/>
      <c r="N29" s="134"/>
      <c r="O29" s="135"/>
      <c r="P29" s="136"/>
      <c r="Q29" s="136"/>
      <c r="R29" s="136"/>
      <c r="S29" s="136"/>
      <c r="T29" s="136"/>
      <c r="U29" s="136"/>
      <c r="V29" s="136"/>
      <c r="W29" s="136"/>
      <c r="X29" s="137"/>
      <c r="Y29" s="26">
        <f t="shared" si="1"/>
        <v>0</v>
      </c>
    </row>
    <row r="30" spans="1:25" s="28" customFormat="1" ht="28.5" customHeight="1" thickBot="1" x14ac:dyDescent="0.3">
      <c r="A30" s="195">
        <v>2250</v>
      </c>
      <c r="B30" s="174">
        <f>SUM(C30:C31)</f>
        <v>3820</v>
      </c>
      <c r="C30" s="143">
        <v>3200</v>
      </c>
      <c r="D30" s="245" t="s">
        <v>64</v>
      </c>
      <c r="E30" s="246"/>
      <c r="F30" s="246"/>
      <c r="G30" s="246"/>
      <c r="H30" s="246"/>
      <c r="I30" s="246"/>
      <c r="J30" s="246"/>
      <c r="K30" s="246"/>
      <c r="L30" s="247"/>
      <c r="M30" s="133"/>
      <c r="N30" s="41"/>
      <c r="O30" s="42"/>
      <c r="P30" s="66">
        <v>3200</v>
      </c>
      <c r="Q30" s="66"/>
      <c r="R30" s="66"/>
      <c r="S30" s="66"/>
      <c r="T30" s="66"/>
      <c r="U30" s="66"/>
      <c r="V30" s="66"/>
      <c r="W30" s="66"/>
      <c r="X30" s="67"/>
      <c r="Y30" s="26">
        <f t="shared" si="1"/>
        <v>3200</v>
      </c>
    </row>
    <row r="31" spans="1:25" s="28" customFormat="1" ht="39" customHeight="1" thickBot="1" x14ac:dyDescent="0.3">
      <c r="A31" s="196"/>
      <c r="B31" s="175"/>
      <c r="C31" s="145">
        <v>620</v>
      </c>
      <c r="D31" s="200" t="s">
        <v>65</v>
      </c>
      <c r="E31" s="201"/>
      <c r="F31" s="201"/>
      <c r="G31" s="201"/>
      <c r="H31" s="201"/>
      <c r="I31" s="201"/>
      <c r="J31" s="201"/>
      <c r="K31" s="201"/>
      <c r="L31" s="202"/>
      <c r="M31" s="115"/>
      <c r="N31" s="116"/>
      <c r="O31" s="117"/>
      <c r="P31" s="118">
        <v>620</v>
      </c>
      <c r="Q31" s="118"/>
      <c r="R31" s="118"/>
      <c r="S31" s="118"/>
      <c r="T31" s="118"/>
      <c r="U31" s="118"/>
      <c r="V31" s="118"/>
      <c r="W31" s="118"/>
      <c r="X31" s="119"/>
      <c r="Y31" s="106">
        <f t="shared" si="1"/>
        <v>620</v>
      </c>
    </row>
    <row r="32" spans="1:25" s="28" customFormat="1" ht="22.5" customHeight="1" thickBot="1" x14ac:dyDescent="0.3">
      <c r="A32" s="73">
        <v>2273</v>
      </c>
      <c r="B32" s="74">
        <f>C32</f>
        <v>178620</v>
      </c>
      <c r="C32" s="29">
        <v>178620</v>
      </c>
      <c r="D32" s="203" t="s">
        <v>43</v>
      </c>
      <c r="E32" s="204"/>
      <c r="F32" s="204"/>
      <c r="G32" s="204"/>
      <c r="H32" s="204"/>
      <c r="I32" s="204"/>
      <c r="J32" s="204"/>
      <c r="K32" s="204"/>
      <c r="L32" s="205"/>
      <c r="M32" s="75">
        <v>15986</v>
      </c>
      <c r="N32" s="75">
        <v>22908</v>
      </c>
      <c r="O32" s="75">
        <v>17358</v>
      </c>
      <c r="P32" s="75">
        <v>15907</v>
      </c>
      <c r="Q32" s="75">
        <v>10698</v>
      </c>
      <c r="R32" s="75">
        <v>12908</v>
      </c>
      <c r="S32" s="75"/>
      <c r="T32" s="75">
        <v>5244</v>
      </c>
      <c r="U32" s="75">
        <v>12935</v>
      </c>
      <c r="V32" s="75">
        <v>20102</v>
      </c>
      <c r="W32" s="75">
        <v>21850</v>
      </c>
      <c r="X32" s="75">
        <v>22724</v>
      </c>
      <c r="Y32" s="26">
        <f t="shared" si="1"/>
        <v>178620</v>
      </c>
    </row>
    <row r="33" spans="1:25" s="28" customFormat="1" ht="20.25" customHeight="1" thickBot="1" x14ac:dyDescent="0.3">
      <c r="A33" s="172">
        <v>2275</v>
      </c>
      <c r="B33" s="174">
        <f>SUM(C33:C34)</f>
        <v>527000</v>
      </c>
      <c r="C33" s="29">
        <v>525000</v>
      </c>
      <c r="D33" s="176" t="s">
        <v>67</v>
      </c>
      <c r="E33" s="177"/>
      <c r="F33" s="177"/>
      <c r="G33" s="177"/>
      <c r="H33" s="177"/>
      <c r="I33" s="177"/>
      <c r="J33" s="177"/>
      <c r="K33" s="177"/>
      <c r="L33" s="178"/>
      <c r="M33" s="75"/>
      <c r="N33" s="76">
        <v>49000</v>
      </c>
      <c r="O33" s="77"/>
      <c r="P33" s="77"/>
      <c r="Q33" s="77">
        <v>476000</v>
      </c>
      <c r="R33" s="77"/>
      <c r="S33" s="77"/>
      <c r="T33" s="77"/>
      <c r="U33" s="77"/>
      <c r="V33" s="77"/>
      <c r="W33" s="77"/>
      <c r="X33" s="78"/>
      <c r="Y33" s="26">
        <f t="shared" si="1"/>
        <v>525000</v>
      </c>
    </row>
    <row r="34" spans="1:25" s="28" customFormat="1" ht="20.25" customHeight="1" thickBot="1" x14ac:dyDescent="0.3">
      <c r="A34" s="173"/>
      <c r="B34" s="175"/>
      <c r="C34" s="124">
        <v>2000</v>
      </c>
      <c r="D34" s="176" t="s">
        <v>40</v>
      </c>
      <c r="E34" s="177"/>
      <c r="F34" s="177"/>
      <c r="G34" s="177"/>
      <c r="H34" s="177"/>
      <c r="I34" s="177"/>
      <c r="J34" s="177"/>
      <c r="K34" s="177"/>
      <c r="L34" s="178"/>
      <c r="M34" s="125">
        <v>200</v>
      </c>
      <c r="N34" s="125">
        <v>200</v>
      </c>
      <c r="O34" s="125">
        <v>200</v>
      </c>
      <c r="P34" s="125">
        <v>200</v>
      </c>
      <c r="Q34" s="125">
        <v>200</v>
      </c>
      <c r="R34" s="125">
        <v>200</v>
      </c>
      <c r="S34" s="125">
        <v>200</v>
      </c>
      <c r="T34" s="125">
        <v>200</v>
      </c>
      <c r="U34" s="125">
        <v>200</v>
      </c>
      <c r="V34" s="125">
        <v>200</v>
      </c>
      <c r="W34" s="125"/>
      <c r="X34" s="125"/>
      <c r="Y34" s="26">
        <f t="shared" si="1"/>
        <v>2000</v>
      </c>
    </row>
    <row r="35" spans="1:25" s="28" customFormat="1" ht="21" customHeight="1" thickBot="1" x14ac:dyDescent="0.3">
      <c r="A35" s="172">
        <v>2282</v>
      </c>
      <c r="B35" s="174">
        <f>SUM(C35:C38)</f>
        <v>1940</v>
      </c>
      <c r="C35" s="120">
        <v>700</v>
      </c>
      <c r="D35" s="183" t="s">
        <v>36</v>
      </c>
      <c r="E35" s="184"/>
      <c r="F35" s="184"/>
      <c r="G35" s="184"/>
      <c r="H35" s="184"/>
      <c r="I35" s="184"/>
      <c r="J35" s="184"/>
      <c r="K35" s="184"/>
      <c r="L35" s="185"/>
      <c r="M35" s="60"/>
      <c r="N35" s="61"/>
      <c r="O35" s="62"/>
      <c r="P35" s="62">
        <v>700</v>
      </c>
      <c r="Q35" s="62"/>
      <c r="R35" s="62"/>
      <c r="S35" s="62"/>
      <c r="T35" s="62"/>
      <c r="U35" s="62"/>
      <c r="V35" s="62"/>
      <c r="W35" s="62"/>
      <c r="X35" s="82"/>
      <c r="Y35" s="26">
        <f t="shared" si="1"/>
        <v>700</v>
      </c>
    </row>
    <row r="36" spans="1:25" s="28" customFormat="1" ht="21.75" customHeight="1" thickBot="1" x14ac:dyDescent="0.3">
      <c r="A36" s="179"/>
      <c r="B36" s="180"/>
      <c r="C36" s="121">
        <v>400</v>
      </c>
      <c r="D36" s="186" t="s">
        <v>37</v>
      </c>
      <c r="E36" s="187"/>
      <c r="F36" s="187"/>
      <c r="G36" s="187"/>
      <c r="H36" s="187"/>
      <c r="I36" s="187"/>
      <c r="J36" s="187"/>
      <c r="K36" s="187"/>
      <c r="L36" s="188"/>
      <c r="M36" s="70"/>
      <c r="N36" s="30"/>
      <c r="O36" s="31"/>
      <c r="P36" s="31">
        <v>400</v>
      </c>
      <c r="Q36" s="31"/>
      <c r="R36" s="31"/>
      <c r="S36" s="31"/>
      <c r="T36" s="31"/>
      <c r="U36" s="31"/>
      <c r="V36" s="31"/>
      <c r="W36" s="31"/>
      <c r="X36" s="32"/>
      <c r="Y36" s="26">
        <f t="shared" si="1"/>
        <v>400</v>
      </c>
    </row>
    <row r="37" spans="1:25" s="28" customFormat="1" ht="22.5" customHeight="1" thickBot="1" x14ac:dyDescent="0.3">
      <c r="A37" s="179"/>
      <c r="B37" s="181"/>
      <c r="C37" s="131">
        <v>560</v>
      </c>
      <c r="D37" s="186" t="s">
        <v>38</v>
      </c>
      <c r="E37" s="187"/>
      <c r="F37" s="187"/>
      <c r="G37" s="187"/>
      <c r="H37" s="187"/>
      <c r="I37" s="187"/>
      <c r="J37" s="187"/>
      <c r="K37" s="187"/>
      <c r="L37" s="188"/>
      <c r="M37" s="30"/>
      <c r="N37" s="30"/>
      <c r="O37" s="31"/>
      <c r="P37" s="31">
        <v>560</v>
      </c>
      <c r="Q37" s="31"/>
      <c r="R37" s="31"/>
      <c r="S37" s="31"/>
      <c r="T37" s="31"/>
      <c r="U37" s="31"/>
      <c r="V37" s="31"/>
      <c r="W37" s="31"/>
      <c r="X37" s="31"/>
      <c r="Y37" s="83">
        <f t="shared" si="1"/>
        <v>560</v>
      </c>
    </row>
    <row r="38" spans="1:25" s="28" customFormat="1" ht="24" customHeight="1" thickBot="1" x14ac:dyDescent="0.3">
      <c r="A38" s="173"/>
      <c r="B38" s="182"/>
      <c r="C38" s="132">
        <v>280</v>
      </c>
      <c r="D38" s="189" t="s">
        <v>39</v>
      </c>
      <c r="E38" s="190"/>
      <c r="F38" s="190"/>
      <c r="G38" s="190"/>
      <c r="H38" s="190"/>
      <c r="I38" s="190"/>
      <c r="J38" s="190"/>
      <c r="K38" s="190"/>
      <c r="L38" s="191"/>
      <c r="M38" s="71"/>
      <c r="N38" s="71"/>
      <c r="O38" s="72"/>
      <c r="P38" s="72"/>
      <c r="Q38" s="72"/>
      <c r="R38" s="72"/>
      <c r="S38" s="72"/>
      <c r="T38" s="72"/>
      <c r="U38" s="72">
        <v>280</v>
      </c>
      <c r="V38" s="72"/>
      <c r="W38" s="72"/>
      <c r="X38" s="72"/>
      <c r="Y38" s="83">
        <f t="shared" si="1"/>
        <v>280</v>
      </c>
    </row>
    <row r="39" spans="1:25" s="28" customFormat="1" ht="18" customHeight="1" thickBot="1" x14ac:dyDescent="0.3">
      <c r="A39" s="79">
        <v>2800</v>
      </c>
      <c r="B39" s="80">
        <f>C39</f>
        <v>1000</v>
      </c>
      <c r="C39" s="138">
        <v>1000</v>
      </c>
      <c r="D39" s="167" t="s">
        <v>41</v>
      </c>
      <c r="E39" s="168"/>
      <c r="F39" s="168"/>
      <c r="G39" s="168"/>
      <c r="H39" s="168"/>
      <c r="I39" s="168"/>
      <c r="J39" s="168"/>
      <c r="K39" s="168"/>
      <c r="L39" s="169"/>
      <c r="M39" s="75">
        <v>1000</v>
      </c>
      <c r="N39" s="76"/>
      <c r="O39" s="77"/>
      <c r="P39" s="77"/>
      <c r="Q39" s="77"/>
      <c r="R39" s="77"/>
      <c r="S39" s="77"/>
      <c r="T39" s="77"/>
      <c r="U39" s="77"/>
      <c r="V39" s="77"/>
      <c r="W39" s="77"/>
      <c r="X39" s="81"/>
      <c r="Y39" s="26">
        <f t="shared" si="1"/>
        <v>1000</v>
      </c>
    </row>
    <row r="40" spans="1:25" s="28" customFormat="1" ht="18" customHeight="1" thickBot="1" x14ac:dyDescent="0.3">
      <c r="A40" s="139">
        <v>3110</v>
      </c>
      <c r="B40" s="140">
        <f>C40</f>
        <v>0</v>
      </c>
      <c r="C40" s="149"/>
      <c r="D40" s="239"/>
      <c r="E40" s="240"/>
      <c r="F40" s="240"/>
      <c r="G40" s="240"/>
      <c r="H40" s="240"/>
      <c r="I40" s="240"/>
      <c r="J40" s="240"/>
      <c r="K40" s="240"/>
      <c r="L40" s="241"/>
      <c r="M40" s="75"/>
      <c r="N40" s="146"/>
      <c r="O40" s="147"/>
      <c r="P40" s="147"/>
      <c r="Q40" s="147"/>
      <c r="R40" s="147"/>
      <c r="S40" s="147"/>
      <c r="T40" s="147"/>
      <c r="U40" s="147"/>
      <c r="V40" s="147"/>
      <c r="W40" s="147"/>
      <c r="X40" s="148"/>
      <c r="Y40" s="26">
        <f t="shared" si="1"/>
        <v>0</v>
      </c>
    </row>
    <row r="41" spans="1:25" s="46" customFormat="1" ht="32.25" customHeight="1" thickBot="1" x14ac:dyDescent="0.3">
      <c r="A41" s="57" t="s">
        <v>2</v>
      </c>
      <c r="B41" s="56">
        <f>SUM(B4:B39)</f>
        <v>2083838</v>
      </c>
      <c r="C41" s="58">
        <f>SUM(C4:C40)</f>
        <v>2083838</v>
      </c>
      <c r="D41" s="170" t="s">
        <v>3</v>
      </c>
      <c r="E41" s="171"/>
      <c r="F41" s="171"/>
      <c r="G41" s="171"/>
      <c r="H41" s="171"/>
      <c r="I41" s="171"/>
      <c r="J41" s="171"/>
      <c r="K41" s="171"/>
      <c r="L41" s="171"/>
      <c r="M41" s="59">
        <f>SUM(M4:M39)</f>
        <v>142633.4</v>
      </c>
      <c r="N41" s="59">
        <f t="shared" ref="N41:X41" si="2">SUM(N4:N39)</f>
        <v>208191.4</v>
      </c>
      <c r="O41" s="59">
        <f t="shared" si="2"/>
        <v>143920.4</v>
      </c>
      <c r="P41" s="59">
        <f t="shared" si="2"/>
        <v>139887.38</v>
      </c>
      <c r="Q41" s="59">
        <f t="shared" si="2"/>
        <v>591754</v>
      </c>
      <c r="R41" s="59">
        <f t="shared" si="2"/>
        <v>108673</v>
      </c>
      <c r="S41" s="59">
        <f t="shared" si="2"/>
        <v>96300</v>
      </c>
      <c r="T41" s="59">
        <f t="shared" si="2"/>
        <v>107904</v>
      </c>
      <c r="U41" s="59">
        <f t="shared" si="2"/>
        <v>110961</v>
      </c>
      <c r="V41" s="59">
        <f t="shared" si="2"/>
        <v>143010</v>
      </c>
      <c r="W41" s="59">
        <f t="shared" si="2"/>
        <v>145163</v>
      </c>
      <c r="X41" s="59">
        <f t="shared" si="2"/>
        <v>145440.1</v>
      </c>
      <c r="Y41" s="56">
        <f>SUM(Y4:Y40)</f>
        <v>2083837.68</v>
      </c>
    </row>
    <row r="42" spans="1:25" ht="16.5" thickBot="1" x14ac:dyDescent="0.3">
      <c r="A42" s="18"/>
      <c r="B42" s="18"/>
      <c r="C42" s="22"/>
      <c r="D42" s="89"/>
      <c r="E42" s="89"/>
      <c r="F42" s="89"/>
      <c r="G42" s="89"/>
      <c r="H42" s="89"/>
      <c r="I42" s="89"/>
      <c r="J42" s="89"/>
      <c r="K42" s="89"/>
      <c r="L42" s="89"/>
      <c r="M42" s="1">
        <v>217037</v>
      </c>
      <c r="N42" s="1">
        <v>217037</v>
      </c>
      <c r="O42" s="1">
        <v>217037</v>
      </c>
      <c r="P42" s="1">
        <v>217037</v>
      </c>
      <c r="Q42" s="1">
        <v>217037</v>
      </c>
      <c r="R42" s="1">
        <f>217037+139690</f>
        <v>356727</v>
      </c>
      <c r="S42" s="1">
        <v>217037</v>
      </c>
      <c r="T42" s="1">
        <v>217037</v>
      </c>
      <c r="U42" s="1">
        <v>217037</v>
      </c>
      <c r="V42" s="1">
        <f>217037+10500</f>
        <v>227537</v>
      </c>
      <c r="W42" s="1">
        <v>217037</v>
      </c>
      <c r="X42" s="1">
        <v>217037</v>
      </c>
      <c r="Y42" s="26">
        <f t="shared" si="1"/>
        <v>2754634</v>
      </c>
    </row>
    <row r="43" spans="1:25" ht="15.75" x14ac:dyDescent="0.25">
      <c r="A43" s="18"/>
      <c r="B43" s="18"/>
      <c r="C43" s="22"/>
      <c r="D43" s="89"/>
      <c r="E43" s="89"/>
      <c r="F43" s="89"/>
      <c r="G43" s="89"/>
      <c r="H43" s="89"/>
      <c r="I43" s="89"/>
      <c r="J43" s="89"/>
      <c r="K43" s="89"/>
      <c r="L43" s="89"/>
      <c r="M43" s="150">
        <f>M42*0.22</f>
        <v>47748.14</v>
      </c>
      <c r="N43" s="150">
        <f t="shared" ref="N43:X43" si="3">N42*0.22</f>
        <v>47748.14</v>
      </c>
      <c r="O43" s="150">
        <f t="shared" si="3"/>
        <v>47748.14</v>
      </c>
      <c r="P43" s="150">
        <f t="shared" si="3"/>
        <v>47748.14</v>
      </c>
      <c r="Q43" s="150">
        <f t="shared" si="3"/>
        <v>47748.14</v>
      </c>
      <c r="R43" s="150">
        <f t="shared" si="3"/>
        <v>78479.94</v>
      </c>
      <c r="S43" s="150">
        <f t="shared" si="3"/>
        <v>47748.14</v>
      </c>
      <c r="T43" s="150">
        <f t="shared" si="3"/>
        <v>47748.14</v>
      </c>
      <c r="U43" s="150">
        <f t="shared" si="3"/>
        <v>47748.14</v>
      </c>
      <c r="V43" s="150">
        <f t="shared" si="3"/>
        <v>50058.14</v>
      </c>
      <c r="W43" s="150">
        <f t="shared" si="3"/>
        <v>47748.14</v>
      </c>
      <c r="X43" s="150">
        <f t="shared" si="3"/>
        <v>47748.14</v>
      </c>
      <c r="Y43" s="26">
        <f t="shared" si="1"/>
        <v>606019.4800000001</v>
      </c>
    </row>
    <row r="44" spans="1:25" ht="15.75" hidden="1" x14ac:dyDescent="0.25">
      <c r="A44" s="23" t="s">
        <v>4</v>
      </c>
      <c r="B44" s="23"/>
      <c r="C44" s="24"/>
      <c r="D44" s="90"/>
      <c r="E44" s="90"/>
      <c r="F44" s="90"/>
      <c r="G44" s="90"/>
      <c r="H44" s="90"/>
      <c r="I44" s="91"/>
      <c r="J44" s="91" t="s">
        <v>5</v>
      </c>
      <c r="K44" s="89"/>
      <c r="L44" s="89"/>
      <c r="O44" s="6"/>
      <c r="P44" s="164"/>
      <c r="Q44" s="164"/>
      <c r="R44" s="164"/>
      <c r="S44" s="164"/>
      <c r="T44" s="164"/>
      <c r="U44" s="164"/>
      <c r="V44" s="164"/>
      <c r="W44" s="164"/>
      <c r="X44" s="164"/>
    </row>
    <row r="45" spans="1:25" ht="15.75" hidden="1" x14ac:dyDescent="0.25">
      <c r="A45" s="23"/>
      <c r="B45" s="23"/>
      <c r="C45" s="24"/>
      <c r="D45" s="91"/>
      <c r="E45" s="91"/>
      <c r="F45" s="91"/>
      <c r="G45" s="91"/>
      <c r="H45" s="91"/>
      <c r="I45" s="91"/>
      <c r="J45" s="91"/>
      <c r="K45" s="89"/>
      <c r="L45" s="89"/>
      <c r="O45" s="2"/>
      <c r="P45" s="163"/>
      <c r="Q45" s="163"/>
      <c r="R45" s="163"/>
      <c r="S45" s="163"/>
      <c r="T45" s="163"/>
      <c r="U45" s="163"/>
      <c r="V45" s="163"/>
      <c r="W45" s="163"/>
      <c r="X45" s="163"/>
    </row>
    <row r="46" spans="1:25" ht="15.75" hidden="1" x14ac:dyDescent="0.25">
      <c r="A46" s="23" t="s">
        <v>6</v>
      </c>
      <c r="B46" s="23"/>
      <c r="C46" s="24"/>
      <c r="D46" s="90"/>
      <c r="E46" s="90"/>
      <c r="F46" s="90"/>
      <c r="G46" s="90"/>
      <c r="H46" s="90"/>
      <c r="I46" s="91"/>
      <c r="J46" s="91" t="s">
        <v>7</v>
      </c>
      <c r="K46" s="89"/>
      <c r="L46" s="89"/>
      <c r="O46" s="2"/>
      <c r="P46" s="165"/>
      <c r="Q46" s="165"/>
      <c r="R46" s="165"/>
      <c r="S46" s="165"/>
      <c r="T46" s="165"/>
      <c r="U46" s="165"/>
      <c r="V46" s="165"/>
      <c r="W46" s="165"/>
      <c r="X46" s="165"/>
    </row>
    <row r="47" spans="1:25" ht="15.75" hidden="1" x14ac:dyDescent="0.25">
      <c r="A47" s="18"/>
      <c r="B47" s="18"/>
      <c r="C47" s="22"/>
      <c r="D47" s="89"/>
      <c r="E47" s="89"/>
      <c r="F47" s="89"/>
      <c r="G47" s="89"/>
      <c r="H47" s="89"/>
      <c r="I47" s="89"/>
      <c r="J47" s="89"/>
      <c r="K47" s="89"/>
      <c r="L47" s="89"/>
      <c r="O47" s="2"/>
      <c r="P47" s="165"/>
      <c r="Q47" s="165"/>
      <c r="R47" s="165"/>
      <c r="S47" s="165"/>
      <c r="T47" s="165"/>
      <c r="U47" s="165"/>
      <c r="V47" s="165"/>
      <c r="W47" s="165"/>
      <c r="X47" s="165"/>
    </row>
    <row r="48" spans="1:25" s="7" customFormat="1" ht="15.75" hidden="1" x14ac:dyDescent="0.25">
      <c r="A48" s="23" t="s">
        <v>8</v>
      </c>
      <c r="B48" s="23"/>
      <c r="C48" s="24"/>
      <c r="D48" s="90"/>
      <c r="E48" s="90"/>
      <c r="F48" s="90"/>
      <c r="G48" s="90"/>
      <c r="H48" s="90"/>
      <c r="I48" s="91"/>
      <c r="J48" s="91" t="s">
        <v>9</v>
      </c>
      <c r="K48" s="91"/>
      <c r="L48" s="91"/>
    </row>
    <row r="49" spans="1:25" ht="15.75" x14ac:dyDescent="0.25">
      <c r="A49" s="18"/>
      <c r="B49" s="18"/>
      <c r="C49" s="22"/>
      <c r="D49" s="89"/>
      <c r="E49" s="89"/>
      <c r="F49" s="89"/>
      <c r="G49" s="89"/>
      <c r="H49" s="89"/>
      <c r="I49" s="89"/>
      <c r="J49" s="89"/>
      <c r="K49" s="89"/>
      <c r="L49" s="89"/>
      <c r="O49" s="2"/>
      <c r="P49" s="11"/>
      <c r="Q49" s="11"/>
      <c r="R49" s="11"/>
      <c r="S49" s="11"/>
      <c r="T49" s="11"/>
      <c r="U49" s="11"/>
      <c r="V49" s="11"/>
      <c r="W49" s="11"/>
      <c r="X49" s="11"/>
    </row>
    <row r="50" spans="1:25" ht="15.75" x14ac:dyDescent="0.25">
      <c r="A50" s="18"/>
      <c r="B50" s="18" t="s">
        <v>29</v>
      </c>
      <c r="C50" s="24"/>
      <c r="D50" s="91"/>
      <c r="E50" s="91"/>
      <c r="F50" s="90"/>
      <c r="G50" s="90"/>
      <c r="H50" s="90"/>
      <c r="I50" s="92" t="s">
        <v>66</v>
      </c>
      <c r="J50" s="92"/>
      <c r="K50" s="92"/>
      <c r="L50" s="93"/>
      <c r="M50" s="8"/>
      <c r="N50" s="8"/>
      <c r="O50" s="8"/>
      <c r="P50" s="8"/>
      <c r="Q50" s="6"/>
      <c r="R50" s="13"/>
      <c r="S50" s="13"/>
      <c r="T50" s="13"/>
      <c r="U50" s="13"/>
      <c r="V50" s="13"/>
      <c r="W50" s="94"/>
      <c r="X50" s="11"/>
      <c r="Y50" s="94"/>
    </row>
    <row r="51" spans="1:25" ht="15.75" x14ac:dyDescent="0.25">
      <c r="A51" s="18"/>
      <c r="B51" s="18"/>
      <c r="C51" s="24"/>
      <c r="D51" s="91"/>
      <c r="E51" s="91"/>
      <c r="F51" s="91"/>
      <c r="G51" s="91"/>
      <c r="H51" s="91"/>
      <c r="I51" s="91"/>
      <c r="J51" s="91"/>
      <c r="K51" s="91"/>
      <c r="L51" s="89"/>
      <c r="M51" s="8"/>
      <c r="N51" s="8"/>
      <c r="O51" s="8"/>
      <c r="P51" s="8"/>
      <c r="Q51" s="2"/>
      <c r="R51" s="12"/>
      <c r="S51" s="12"/>
      <c r="T51" s="12"/>
      <c r="U51" s="12"/>
      <c r="V51" s="12"/>
      <c r="W51" s="94"/>
      <c r="X51" s="11"/>
      <c r="Y51" s="94"/>
    </row>
    <row r="52" spans="1:25" ht="15.75" x14ac:dyDescent="0.25">
      <c r="A52" s="18"/>
      <c r="B52" s="18" t="s">
        <v>30</v>
      </c>
      <c r="C52" s="24"/>
      <c r="D52" s="91"/>
      <c r="E52" s="91"/>
      <c r="F52" s="1"/>
      <c r="G52" s="1"/>
      <c r="H52" s="1"/>
      <c r="I52" s="1"/>
      <c r="J52" s="1"/>
      <c r="K52" s="92"/>
      <c r="L52" s="93"/>
      <c r="M52" s="8"/>
      <c r="N52" s="8"/>
      <c r="O52" s="8"/>
      <c r="P52" s="8"/>
      <c r="Q52" s="2"/>
      <c r="R52" s="11"/>
      <c r="S52" s="11"/>
      <c r="T52" s="11"/>
      <c r="U52" s="11"/>
      <c r="V52" s="11"/>
      <c r="W52" s="94"/>
      <c r="X52" s="11"/>
      <c r="Y52" s="94"/>
    </row>
    <row r="53" spans="1:25" ht="15.75" x14ac:dyDescent="0.25">
      <c r="A53" s="18"/>
      <c r="B53" s="18" t="s">
        <v>31</v>
      </c>
      <c r="C53" s="24"/>
      <c r="D53" s="91"/>
      <c r="E53" s="91"/>
      <c r="F53" s="90"/>
      <c r="G53" s="90"/>
      <c r="H53" s="90"/>
      <c r="I53" s="92" t="s">
        <v>28</v>
      </c>
      <c r="J53" s="92"/>
      <c r="K53" s="92"/>
      <c r="L53" s="93"/>
      <c r="M53" s="8"/>
      <c r="N53" s="8"/>
      <c r="O53" s="8"/>
      <c r="P53" s="8"/>
      <c r="Q53" s="2"/>
      <c r="R53" s="11"/>
      <c r="S53" s="11"/>
      <c r="T53" s="11"/>
      <c r="U53" s="11"/>
      <c r="V53" s="11"/>
      <c r="W53" s="94"/>
      <c r="X53" s="11"/>
      <c r="Y53" s="94"/>
    </row>
    <row r="54" spans="1:25" ht="15.75" x14ac:dyDescent="0.25">
      <c r="A54" s="18"/>
      <c r="B54" s="18"/>
      <c r="C54" s="22"/>
      <c r="D54" s="89"/>
      <c r="E54" s="89"/>
      <c r="F54" s="89"/>
      <c r="G54" s="89"/>
      <c r="H54" s="89"/>
      <c r="I54" s="89"/>
      <c r="J54" s="89"/>
      <c r="K54" s="89"/>
      <c r="L54" s="89"/>
      <c r="M54" s="8"/>
      <c r="N54" s="8"/>
      <c r="O54" s="2"/>
      <c r="P54" s="11"/>
      <c r="Q54" s="11"/>
      <c r="R54" s="11"/>
      <c r="S54" s="11"/>
      <c r="T54" s="11"/>
      <c r="U54" s="11"/>
      <c r="V54" s="11"/>
      <c r="W54" s="11"/>
      <c r="X54" s="11"/>
      <c r="Y54" s="94"/>
    </row>
    <row r="55" spans="1:25" ht="15.75" x14ac:dyDescent="0.25">
      <c r="A55" s="18"/>
      <c r="B55" s="18" t="s">
        <v>32</v>
      </c>
      <c r="C55" s="24"/>
      <c r="D55" s="91"/>
      <c r="E55" s="91"/>
      <c r="F55" s="90"/>
      <c r="G55" s="90"/>
      <c r="H55" s="90"/>
      <c r="I55" s="92" t="s">
        <v>33</v>
      </c>
      <c r="J55" s="92"/>
      <c r="K55" s="89"/>
      <c r="L55" s="89"/>
      <c r="M55" s="8"/>
      <c r="N55" s="8"/>
      <c r="O55" s="6"/>
      <c r="P55" s="11"/>
      <c r="Q55" s="11"/>
      <c r="R55" s="11"/>
      <c r="S55" s="11"/>
      <c r="T55" s="11"/>
      <c r="U55" s="11"/>
      <c r="V55" s="11"/>
      <c r="W55" s="11"/>
      <c r="X55" s="11"/>
      <c r="Y55" s="94"/>
    </row>
    <row r="56" spans="1:25" x14ac:dyDescent="0.25">
      <c r="M56" s="8"/>
      <c r="N56" s="8"/>
      <c r="O56" s="2"/>
      <c r="P56" s="163"/>
      <c r="Q56" s="163"/>
      <c r="R56" s="163"/>
      <c r="S56" s="163"/>
      <c r="T56" s="163"/>
      <c r="U56" s="163"/>
      <c r="V56" s="163"/>
      <c r="W56" s="163"/>
      <c r="X56" s="163"/>
      <c r="Y56" s="94"/>
    </row>
    <row r="57" spans="1:25" x14ac:dyDescent="0.25">
      <c r="O57" s="2"/>
      <c r="P57" s="165"/>
      <c r="Q57" s="165"/>
      <c r="R57" s="165"/>
      <c r="S57" s="165"/>
      <c r="T57" s="165"/>
      <c r="U57" s="165"/>
      <c r="V57" s="165"/>
      <c r="W57" s="165"/>
      <c r="X57" s="165"/>
    </row>
    <row r="58" spans="1:25" x14ac:dyDescent="0.25">
      <c r="O58" s="2"/>
      <c r="P58" s="165"/>
      <c r="Q58" s="165"/>
      <c r="R58" s="165"/>
      <c r="S58" s="165"/>
      <c r="T58" s="165"/>
      <c r="U58" s="165"/>
      <c r="V58" s="165"/>
      <c r="W58" s="165"/>
      <c r="X58" s="165"/>
    </row>
    <row r="59" spans="1:25" x14ac:dyDescent="0.25">
      <c r="O59" s="2"/>
      <c r="P59" s="165"/>
      <c r="Q59" s="165"/>
      <c r="R59" s="165"/>
      <c r="S59" s="165"/>
      <c r="T59" s="165"/>
      <c r="U59" s="165"/>
      <c r="V59" s="165"/>
      <c r="W59" s="165"/>
      <c r="X59" s="165"/>
    </row>
    <row r="60" spans="1:25" x14ac:dyDescent="0.25">
      <c r="O60" s="2"/>
      <c r="P60" s="165"/>
      <c r="Q60" s="165"/>
      <c r="R60" s="165"/>
      <c r="S60" s="165"/>
      <c r="T60" s="165"/>
      <c r="U60" s="165"/>
      <c r="V60" s="165"/>
      <c r="W60" s="165"/>
      <c r="X60" s="165"/>
    </row>
    <row r="61" spans="1:25" x14ac:dyDescent="0.25">
      <c r="O61" s="2"/>
      <c r="P61" s="165"/>
      <c r="Q61" s="165"/>
      <c r="R61" s="165"/>
      <c r="S61" s="165"/>
      <c r="T61" s="165"/>
      <c r="U61" s="165"/>
      <c r="V61" s="165"/>
      <c r="W61" s="165"/>
      <c r="X61" s="165"/>
    </row>
    <row r="62" spans="1:25" x14ac:dyDescent="0.25">
      <c r="O62" s="2"/>
      <c r="P62" s="165"/>
      <c r="Q62" s="165"/>
      <c r="R62" s="165"/>
      <c r="S62" s="165"/>
      <c r="T62" s="165"/>
      <c r="U62" s="165"/>
      <c r="V62" s="165"/>
      <c r="W62" s="165"/>
      <c r="X62" s="165"/>
    </row>
    <row r="63" spans="1:25" x14ac:dyDescent="0.25">
      <c r="O63" s="2"/>
      <c r="P63" s="165"/>
      <c r="Q63" s="165"/>
      <c r="R63" s="165"/>
      <c r="S63" s="165"/>
      <c r="T63" s="165"/>
      <c r="U63" s="165"/>
      <c r="V63" s="165"/>
      <c r="W63" s="165"/>
      <c r="X63" s="165"/>
    </row>
    <row r="64" spans="1:25" x14ac:dyDescent="0.25">
      <c r="O64" s="2"/>
      <c r="P64" s="165"/>
      <c r="Q64" s="165"/>
      <c r="R64" s="165"/>
      <c r="S64" s="165"/>
      <c r="T64" s="165"/>
      <c r="U64" s="165"/>
      <c r="V64" s="165"/>
      <c r="W64" s="165"/>
      <c r="X64" s="165"/>
    </row>
    <row r="65" spans="2:24" x14ac:dyDescent="0.25">
      <c r="O65" s="2"/>
      <c r="P65" s="163"/>
      <c r="Q65" s="163"/>
      <c r="R65" s="163"/>
      <c r="S65" s="163"/>
      <c r="T65" s="163"/>
      <c r="U65" s="163"/>
      <c r="V65" s="163"/>
      <c r="W65" s="163"/>
      <c r="X65" s="163"/>
    </row>
    <row r="66" spans="2:24" x14ac:dyDescent="0.25">
      <c r="B66" s="16"/>
      <c r="O66" s="4"/>
      <c r="P66" s="165"/>
      <c r="Q66" s="165"/>
      <c r="R66" s="165"/>
      <c r="S66" s="165"/>
      <c r="T66" s="165"/>
      <c r="U66" s="165"/>
      <c r="V66" s="165"/>
      <c r="W66" s="165"/>
      <c r="X66" s="165"/>
    </row>
    <row r="67" spans="2:24" x14ac:dyDescent="0.25">
      <c r="B67" s="16"/>
      <c r="O67" s="5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x14ac:dyDescent="0.25">
      <c r="B68" s="16"/>
      <c r="O68" s="4"/>
      <c r="P68" s="165"/>
      <c r="Q68" s="165"/>
      <c r="R68" s="165"/>
      <c r="S68" s="165"/>
      <c r="T68" s="165"/>
      <c r="U68" s="165"/>
      <c r="V68" s="165"/>
      <c r="W68" s="165"/>
      <c r="X68" s="165"/>
    </row>
    <row r="69" spans="2:24" x14ac:dyDescent="0.25">
      <c r="B69" s="16"/>
      <c r="O69" s="4"/>
      <c r="P69" s="165"/>
      <c r="Q69" s="165"/>
      <c r="R69" s="165"/>
      <c r="S69" s="165"/>
      <c r="T69" s="165"/>
      <c r="U69" s="165"/>
      <c r="V69" s="165"/>
      <c r="W69" s="165"/>
      <c r="X69" s="165"/>
    </row>
    <row r="70" spans="2:24" x14ac:dyDescent="0.25">
      <c r="B70" s="16"/>
      <c r="O70" s="4"/>
      <c r="P70" s="165"/>
      <c r="Q70" s="165"/>
      <c r="R70" s="165"/>
      <c r="S70" s="165"/>
      <c r="T70" s="165"/>
      <c r="U70" s="165"/>
      <c r="V70" s="165"/>
      <c r="W70" s="165"/>
      <c r="X70" s="165"/>
    </row>
    <row r="71" spans="2:24" x14ac:dyDescent="0.25">
      <c r="B71" s="16"/>
      <c r="O71" s="4"/>
      <c r="P71" s="165"/>
      <c r="Q71" s="165"/>
      <c r="R71" s="165"/>
      <c r="S71" s="165"/>
      <c r="T71" s="165"/>
      <c r="U71" s="165"/>
      <c r="V71" s="165"/>
      <c r="W71" s="165"/>
      <c r="X71" s="165"/>
    </row>
    <row r="72" spans="2:24" x14ac:dyDescent="0.25">
      <c r="B72" s="16"/>
      <c r="O72" s="4"/>
      <c r="P72" s="165"/>
      <c r="Q72" s="165"/>
      <c r="R72" s="165"/>
      <c r="S72" s="165"/>
      <c r="T72" s="165"/>
      <c r="U72" s="165"/>
      <c r="V72" s="165"/>
      <c r="W72" s="165"/>
      <c r="X72" s="165"/>
    </row>
    <row r="73" spans="2:24" x14ac:dyDescent="0.25">
      <c r="B73" s="17"/>
      <c r="O73" s="4"/>
      <c r="P73" s="165"/>
      <c r="Q73" s="165"/>
      <c r="R73" s="165"/>
      <c r="S73" s="165"/>
      <c r="T73" s="165"/>
      <c r="U73" s="165"/>
      <c r="V73" s="165"/>
      <c r="W73" s="165"/>
      <c r="X73" s="165"/>
    </row>
    <row r="74" spans="2:24" x14ac:dyDescent="0.25">
      <c r="B74" s="16"/>
      <c r="O74" s="4"/>
      <c r="P74" s="165"/>
      <c r="Q74" s="165"/>
      <c r="R74" s="165"/>
      <c r="S74" s="165"/>
      <c r="T74" s="165"/>
      <c r="U74" s="165"/>
      <c r="V74" s="165"/>
      <c r="W74" s="165"/>
      <c r="X74" s="165"/>
    </row>
    <row r="75" spans="2:24" x14ac:dyDescent="0.25">
      <c r="B75" s="16"/>
      <c r="O75" s="4"/>
      <c r="P75" s="165"/>
      <c r="Q75" s="165"/>
      <c r="R75" s="165"/>
      <c r="S75" s="165"/>
      <c r="T75" s="165"/>
      <c r="U75" s="165"/>
      <c r="V75" s="165"/>
      <c r="W75" s="165"/>
      <c r="X75" s="165"/>
    </row>
    <row r="76" spans="2:24" x14ac:dyDescent="0.25">
      <c r="B76" s="16"/>
      <c r="O76" s="4"/>
      <c r="P76" s="165"/>
      <c r="Q76" s="165"/>
      <c r="R76" s="165"/>
      <c r="S76" s="165"/>
      <c r="T76" s="165"/>
      <c r="U76" s="165"/>
      <c r="V76" s="165"/>
      <c r="W76" s="165"/>
      <c r="X76" s="165"/>
    </row>
    <row r="77" spans="2:24" x14ac:dyDescent="0.25">
      <c r="B77" s="16"/>
      <c r="O77" s="4"/>
      <c r="P77" s="165"/>
      <c r="Q77" s="165"/>
      <c r="R77" s="165"/>
      <c r="S77" s="165"/>
      <c r="T77" s="165"/>
      <c r="U77" s="165"/>
      <c r="V77" s="165"/>
      <c r="W77" s="165"/>
      <c r="X77" s="165"/>
    </row>
    <row r="78" spans="2:24" x14ac:dyDescent="0.25">
      <c r="B78" s="16"/>
      <c r="O78" s="4"/>
      <c r="P78" s="165"/>
      <c r="Q78" s="165"/>
      <c r="R78" s="165"/>
      <c r="S78" s="165"/>
      <c r="T78" s="165"/>
      <c r="U78" s="165"/>
      <c r="V78" s="165"/>
      <c r="W78" s="165"/>
      <c r="X78" s="165"/>
    </row>
    <row r="79" spans="2:24" x14ac:dyDescent="0.25">
      <c r="B79" s="16"/>
      <c r="O79" s="4"/>
      <c r="P79" s="165"/>
      <c r="Q79" s="165"/>
      <c r="R79" s="165"/>
      <c r="S79" s="165"/>
      <c r="T79" s="165"/>
      <c r="U79" s="165"/>
      <c r="V79" s="165"/>
      <c r="W79" s="165"/>
      <c r="X79" s="165"/>
    </row>
    <row r="80" spans="2:24" x14ac:dyDescent="0.25">
      <c r="B80" s="17"/>
      <c r="O80" s="5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x14ac:dyDescent="0.25">
      <c r="B81" s="16"/>
      <c r="O81" s="4"/>
      <c r="P81" s="165"/>
      <c r="Q81" s="165"/>
      <c r="R81" s="165"/>
      <c r="S81" s="165"/>
      <c r="T81" s="165"/>
      <c r="U81" s="165"/>
      <c r="V81" s="165"/>
      <c r="W81" s="165"/>
      <c r="X81" s="165"/>
    </row>
    <row r="82" spans="2:24" x14ac:dyDescent="0.25">
      <c r="B82" s="16"/>
      <c r="O82" s="4"/>
      <c r="P82" s="165"/>
      <c r="Q82" s="165"/>
      <c r="R82" s="165"/>
      <c r="S82" s="165"/>
      <c r="T82" s="165"/>
      <c r="U82" s="165"/>
      <c r="V82" s="165"/>
      <c r="W82" s="165"/>
      <c r="X82" s="165"/>
    </row>
    <row r="83" spans="2:24" x14ac:dyDescent="0.25">
      <c r="B83" s="16"/>
      <c r="O83" s="4"/>
      <c r="P83" s="165"/>
      <c r="Q83" s="165"/>
      <c r="R83" s="165"/>
      <c r="S83" s="165"/>
      <c r="T83" s="165"/>
      <c r="U83" s="165"/>
      <c r="V83" s="165"/>
      <c r="W83" s="165"/>
      <c r="X83" s="165"/>
    </row>
    <row r="84" spans="2:24" x14ac:dyDescent="0.25">
      <c r="B84" s="16"/>
      <c r="O84" s="4"/>
      <c r="P84" s="165"/>
      <c r="Q84" s="165"/>
      <c r="R84" s="165"/>
      <c r="S84" s="165"/>
      <c r="T84" s="165"/>
      <c r="U84" s="165"/>
      <c r="V84" s="165"/>
      <c r="W84" s="165"/>
      <c r="X84" s="165"/>
    </row>
    <row r="85" spans="2:24" x14ac:dyDescent="0.25">
      <c r="B85" s="16"/>
      <c r="O85" s="4"/>
      <c r="P85" s="165"/>
      <c r="Q85" s="165"/>
      <c r="R85" s="165"/>
      <c r="S85" s="165"/>
      <c r="T85" s="165"/>
      <c r="U85" s="165"/>
      <c r="V85" s="165"/>
      <c r="W85" s="165"/>
      <c r="X85" s="165"/>
    </row>
    <row r="86" spans="2:24" x14ac:dyDescent="0.25">
      <c r="B86" s="17"/>
      <c r="O86" s="4"/>
      <c r="P86" s="165"/>
      <c r="Q86" s="165"/>
      <c r="R86" s="165"/>
      <c r="S86" s="165"/>
      <c r="T86" s="165"/>
      <c r="U86" s="165"/>
      <c r="V86" s="165"/>
      <c r="W86" s="165"/>
      <c r="X86" s="165"/>
    </row>
    <row r="87" spans="2:24" x14ac:dyDescent="0.25">
      <c r="O87" s="4"/>
      <c r="P87" s="165"/>
      <c r="Q87" s="165"/>
      <c r="R87" s="165"/>
      <c r="S87" s="165"/>
      <c r="T87" s="165"/>
      <c r="U87" s="165"/>
      <c r="V87" s="165"/>
      <c r="W87" s="165"/>
      <c r="X87" s="165"/>
    </row>
    <row r="88" spans="2:24" x14ac:dyDescent="0.25">
      <c r="O88" s="4"/>
      <c r="P88" s="165"/>
      <c r="Q88" s="165"/>
      <c r="R88" s="165"/>
      <c r="S88" s="165"/>
      <c r="T88" s="165"/>
      <c r="U88" s="165"/>
      <c r="V88" s="165"/>
      <c r="W88" s="165"/>
      <c r="X88" s="165"/>
    </row>
    <row r="89" spans="2:24" x14ac:dyDescent="0.25">
      <c r="O89" s="4"/>
      <c r="P89" s="165"/>
      <c r="Q89" s="165"/>
      <c r="R89" s="165"/>
      <c r="S89" s="165"/>
      <c r="T89" s="165"/>
      <c r="U89" s="165"/>
      <c r="V89" s="165"/>
      <c r="W89" s="165"/>
      <c r="X89" s="165"/>
    </row>
    <row r="90" spans="2:24" x14ac:dyDescent="0.25">
      <c r="O90" s="5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x14ac:dyDescent="0.25">
      <c r="O91" s="4"/>
      <c r="P91" s="165"/>
      <c r="Q91" s="165"/>
      <c r="R91" s="165"/>
      <c r="S91" s="165"/>
      <c r="T91" s="165"/>
      <c r="U91" s="165"/>
      <c r="V91" s="165"/>
      <c r="W91" s="165"/>
      <c r="X91" s="165"/>
    </row>
    <row r="92" spans="2:24" x14ac:dyDescent="0.25">
      <c r="O92" s="4"/>
      <c r="P92" s="165"/>
      <c r="Q92" s="165"/>
      <c r="R92" s="165"/>
      <c r="S92" s="165"/>
      <c r="T92" s="165"/>
      <c r="U92" s="165"/>
      <c r="V92" s="165"/>
      <c r="W92" s="165"/>
      <c r="X92" s="165"/>
    </row>
    <row r="93" spans="2:24" x14ac:dyDescent="0.25">
      <c r="O93" s="4"/>
      <c r="P93" s="165"/>
      <c r="Q93" s="165"/>
      <c r="R93" s="165"/>
      <c r="S93" s="165"/>
      <c r="T93" s="165"/>
      <c r="U93" s="165"/>
      <c r="V93" s="165"/>
      <c r="W93" s="165"/>
      <c r="X93" s="165"/>
    </row>
    <row r="94" spans="2:24" x14ac:dyDescent="0.25">
      <c r="O94" s="4"/>
      <c r="P94" s="165"/>
      <c r="Q94" s="165"/>
      <c r="R94" s="165"/>
      <c r="S94" s="165"/>
      <c r="T94" s="165"/>
      <c r="U94" s="165"/>
      <c r="V94" s="165"/>
      <c r="W94" s="165"/>
      <c r="X94" s="165"/>
    </row>
    <row r="95" spans="2:24" x14ac:dyDescent="0.25">
      <c r="O95" s="4"/>
      <c r="P95" s="165"/>
      <c r="Q95" s="165"/>
      <c r="R95" s="165"/>
      <c r="S95" s="165"/>
      <c r="T95" s="165"/>
      <c r="U95" s="165"/>
      <c r="V95" s="165"/>
      <c r="W95" s="165"/>
      <c r="X95" s="165"/>
    </row>
    <row r="96" spans="2:24" x14ac:dyDescent="0.25">
      <c r="O96" s="4"/>
      <c r="P96" s="165"/>
      <c r="Q96" s="165"/>
      <c r="R96" s="165"/>
      <c r="S96" s="165"/>
      <c r="T96" s="165"/>
      <c r="U96" s="165"/>
      <c r="V96" s="165"/>
      <c r="W96" s="165"/>
      <c r="X96" s="165"/>
    </row>
    <row r="97" spans="15:24" x14ac:dyDescent="0.25">
      <c r="O97" s="4"/>
      <c r="P97" s="165"/>
      <c r="Q97" s="165"/>
      <c r="R97" s="165"/>
      <c r="S97" s="165"/>
      <c r="T97" s="165"/>
      <c r="U97" s="165"/>
      <c r="V97" s="165"/>
      <c r="W97" s="165"/>
      <c r="X97" s="165"/>
    </row>
    <row r="98" spans="15:24" x14ac:dyDescent="0.25">
      <c r="O98" s="4"/>
      <c r="P98" s="165"/>
      <c r="Q98" s="165"/>
      <c r="R98" s="165"/>
      <c r="S98" s="165"/>
      <c r="T98" s="165"/>
      <c r="U98" s="165"/>
      <c r="V98" s="165"/>
      <c r="W98" s="165"/>
      <c r="X98" s="165"/>
    </row>
    <row r="99" spans="15:24" x14ac:dyDescent="0.25">
      <c r="O99" s="4"/>
      <c r="P99" s="165"/>
      <c r="Q99" s="165"/>
      <c r="R99" s="165"/>
      <c r="S99" s="165"/>
      <c r="T99" s="165"/>
      <c r="U99" s="165"/>
      <c r="V99" s="165"/>
      <c r="W99" s="165"/>
      <c r="X99" s="165"/>
    </row>
    <row r="100" spans="15:24" x14ac:dyDescent="0.25">
      <c r="O100" s="4"/>
      <c r="P100" s="165"/>
      <c r="Q100" s="165"/>
      <c r="R100" s="165"/>
      <c r="S100" s="165"/>
      <c r="T100" s="165"/>
      <c r="U100" s="165"/>
      <c r="V100" s="165"/>
      <c r="W100" s="165"/>
      <c r="X100" s="165"/>
    </row>
    <row r="101" spans="15:24" x14ac:dyDescent="0.25">
      <c r="O101" s="4"/>
      <c r="P101" s="165"/>
      <c r="Q101" s="165"/>
      <c r="R101" s="165"/>
      <c r="S101" s="165"/>
      <c r="T101" s="165"/>
      <c r="U101" s="165"/>
      <c r="V101" s="165"/>
      <c r="W101" s="165"/>
      <c r="X101" s="165"/>
    </row>
    <row r="102" spans="15:24" x14ac:dyDescent="0.25">
      <c r="O102" s="5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15:24" x14ac:dyDescent="0.25">
      <c r="O103" s="4"/>
      <c r="P103" s="165"/>
      <c r="Q103" s="165"/>
      <c r="R103" s="165"/>
      <c r="S103" s="165"/>
      <c r="T103" s="165"/>
      <c r="U103" s="165"/>
      <c r="V103" s="165"/>
      <c r="W103" s="165"/>
      <c r="X103" s="165"/>
    </row>
    <row r="104" spans="15:24" x14ac:dyDescent="0.25">
      <c r="O104" s="4"/>
      <c r="P104" s="165"/>
      <c r="Q104" s="165"/>
      <c r="R104" s="165"/>
      <c r="S104" s="165"/>
      <c r="T104" s="165"/>
      <c r="U104" s="165"/>
      <c r="V104" s="165"/>
      <c r="W104" s="165"/>
      <c r="X104" s="165"/>
    </row>
    <row r="105" spans="15:24" x14ac:dyDescent="0.25">
      <c r="O105" s="4"/>
      <c r="P105" s="165"/>
      <c r="Q105" s="165"/>
      <c r="R105" s="165"/>
      <c r="S105" s="165"/>
      <c r="T105" s="165"/>
      <c r="U105" s="165"/>
      <c r="V105" s="165"/>
      <c r="W105" s="165"/>
      <c r="X105" s="165"/>
    </row>
    <row r="106" spans="15:24" x14ac:dyDescent="0.25">
      <c r="O106" s="4"/>
      <c r="P106" s="165"/>
      <c r="Q106" s="165"/>
      <c r="R106" s="165"/>
      <c r="S106" s="165"/>
      <c r="T106" s="165"/>
      <c r="U106" s="165"/>
      <c r="V106" s="165"/>
      <c r="W106" s="165"/>
      <c r="X106" s="165"/>
    </row>
    <row r="107" spans="15:24" x14ac:dyDescent="0.25">
      <c r="O107" s="4"/>
      <c r="P107" s="165"/>
      <c r="Q107" s="165"/>
      <c r="R107" s="165"/>
      <c r="S107" s="165"/>
      <c r="T107" s="165"/>
      <c r="U107" s="165"/>
      <c r="V107" s="165"/>
      <c r="W107" s="165"/>
      <c r="X107" s="165"/>
    </row>
    <row r="108" spans="15:24" x14ac:dyDescent="0.25">
      <c r="O108" s="5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15:24" x14ac:dyDescent="0.25">
      <c r="O109" s="4"/>
      <c r="P109" s="165"/>
      <c r="Q109" s="165"/>
      <c r="R109" s="165"/>
      <c r="S109" s="165"/>
      <c r="T109" s="165"/>
      <c r="U109" s="165"/>
      <c r="V109" s="165"/>
      <c r="W109" s="165"/>
      <c r="X109" s="165"/>
    </row>
    <row r="110" spans="15:24" x14ac:dyDescent="0.25">
      <c r="O110" s="4"/>
      <c r="P110" s="165"/>
      <c r="Q110" s="165"/>
      <c r="R110" s="165"/>
      <c r="S110" s="165"/>
      <c r="T110" s="165"/>
      <c r="U110" s="165"/>
      <c r="V110" s="165"/>
      <c r="W110" s="165"/>
      <c r="X110" s="165"/>
    </row>
    <row r="111" spans="15:24" x14ac:dyDescent="0.25">
      <c r="O111" s="4"/>
      <c r="P111" s="165"/>
      <c r="Q111" s="165"/>
      <c r="R111" s="165"/>
      <c r="S111" s="165"/>
      <c r="T111" s="165"/>
      <c r="U111" s="165"/>
      <c r="V111" s="165"/>
      <c r="W111" s="165"/>
      <c r="X111" s="165"/>
    </row>
    <row r="112" spans="15:24" x14ac:dyDescent="0.25">
      <c r="O112" s="4"/>
      <c r="P112" s="165"/>
      <c r="Q112" s="165"/>
      <c r="R112" s="165"/>
      <c r="S112" s="165"/>
      <c r="T112" s="165"/>
      <c r="U112" s="165"/>
      <c r="V112" s="165"/>
      <c r="W112" s="165"/>
      <c r="X112" s="165"/>
    </row>
    <row r="113" spans="15:24" x14ac:dyDescent="0.25">
      <c r="O113" s="4"/>
      <c r="P113" s="165"/>
      <c r="Q113" s="165"/>
      <c r="R113" s="165"/>
      <c r="S113" s="165"/>
      <c r="T113" s="165"/>
      <c r="U113" s="165"/>
      <c r="V113" s="165"/>
      <c r="W113" s="165"/>
      <c r="X113" s="165"/>
    </row>
    <row r="114" spans="15:24" x14ac:dyDescent="0.25">
      <c r="O114" s="4"/>
      <c r="P114" s="165"/>
      <c r="Q114" s="165"/>
      <c r="R114" s="165"/>
      <c r="S114" s="165"/>
      <c r="T114" s="165"/>
      <c r="U114" s="165"/>
      <c r="V114" s="165"/>
      <c r="W114" s="165"/>
      <c r="X114" s="165"/>
    </row>
    <row r="115" spans="15:24" x14ac:dyDescent="0.25">
      <c r="O115" s="4"/>
      <c r="P115" s="165"/>
      <c r="Q115" s="165"/>
      <c r="R115" s="165"/>
      <c r="S115" s="165"/>
      <c r="T115" s="165"/>
      <c r="U115" s="165"/>
      <c r="V115" s="165"/>
      <c r="W115" s="165"/>
      <c r="X115" s="165"/>
    </row>
    <row r="116" spans="15:24" x14ac:dyDescent="0.25">
      <c r="O116" s="4"/>
      <c r="P116" s="165"/>
      <c r="Q116" s="165"/>
      <c r="R116" s="165"/>
      <c r="S116" s="165"/>
      <c r="T116" s="165"/>
      <c r="U116" s="165"/>
      <c r="V116" s="165"/>
      <c r="W116" s="165"/>
      <c r="X116" s="165"/>
    </row>
    <row r="117" spans="15:24" x14ac:dyDescent="0.25">
      <c r="O117" s="5"/>
      <c r="P117" s="165"/>
      <c r="Q117" s="165"/>
      <c r="R117" s="165"/>
      <c r="S117" s="165"/>
      <c r="T117" s="165"/>
      <c r="U117" s="165"/>
      <c r="V117" s="165"/>
      <c r="W117" s="165"/>
      <c r="X117" s="165"/>
    </row>
    <row r="118" spans="15:24" x14ac:dyDescent="0.25">
      <c r="O118" s="6"/>
      <c r="P118" s="163"/>
      <c r="Q118" s="163"/>
      <c r="R118" s="163"/>
      <c r="S118" s="163"/>
      <c r="T118" s="163"/>
      <c r="U118" s="163"/>
      <c r="V118" s="163"/>
      <c r="W118" s="163"/>
      <c r="X118" s="163"/>
    </row>
    <row r="119" spans="15:24" x14ac:dyDescent="0.25">
      <c r="O119" s="6"/>
      <c r="P119" s="163"/>
      <c r="Q119" s="163"/>
      <c r="R119" s="163"/>
      <c r="S119" s="163"/>
      <c r="T119" s="163"/>
      <c r="U119" s="163"/>
      <c r="V119" s="163"/>
      <c r="W119" s="163"/>
      <c r="X119" s="163"/>
    </row>
    <row r="120" spans="15:24" x14ac:dyDescent="0.25">
      <c r="O120" s="2"/>
      <c r="P120" s="163"/>
      <c r="Q120" s="163"/>
      <c r="R120" s="163"/>
      <c r="S120" s="163"/>
      <c r="T120" s="163"/>
      <c r="U120" s="163"/>
      <c r="V120" s="163"/>
      <c r="W120" s="163"/>
      <c r="X120" s="163"/>
    </row>
    <row r="121" spans="15:24" x14ac:dyDescent="0.25">
      <c r="O121" s="2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15:24" x14ac:dyDescent="0.25">
      <c r="O122" s="2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15:24" x14ac:dyDescent="0.25">
      <c r="O123" s="2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15:24" x14ac:dyDescent="0.25">
      <c r="O124" s="2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15:24" x14ac:dyDescent="0.25">
      <c r="O125" s="6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15:24" x14ac:dyDescent="0.25"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5:24" x14ac:dyDescent="0.25"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5:24" x14ac:dyDescent="0.25"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5:24" x14ac:dyDescent="0.25"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5:24" x14ac:dyDescent="0.25"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5:24" x14ac:dyDescent="0.25"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5:24" x14ac:dyDescent="0.25"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5:24" x14ac:dyDescent="0.25"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5:24" x14ac:dyDescent="0.25"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5:24" x14ac:dyDescent="0.25"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5:24" x14ac:dyDescent="0.25"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5:24" x14ac:dyDescent="0.25"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5:24" x14ac:dyDescent="0.25"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5:24" x14ac:dyDescent="0.25"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5:24" x14ac:dyDescent="0.25"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5:24" x14ac:dyDescent="0.25"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5:24" x14ac:dyDescent="0.25"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5:24" x14ac:dyDescent="0.25"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5:24" x14ac:dyDescent="0.25"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5:24" x14ac:dyDescent="0.25"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5:24" x14ac:dyDescent="0.25"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5:24" x14ac:dyDescent="0.25"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5:24" x14ac:dyDescent="0.25"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5:24" x14ac:dyDescent="0.25"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5:24" x14ac:dyDescent="0.25"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5:24" x14ac:dyDescent="0.25"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5:24" x14ac:dyDescent="0.25"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5:24" x14ac:dyDescent="0.25"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5:24" x14ac:dyDescent="0.25"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5:24" x14ac:dyDescent="0.25">
      <c r="O155" s="8"/>
      <c r="P155" s="8"/>
      <c r="Q155" s="8"/>
      <c r="R155" s="8"/>
      <c r="S155" s="8"/>
      <c r="T155" s="8"/>
      <c r="U155" s="8"/>
      <c r="V155" s="8"/>
      <c r="W155" s="8"/>
      <c r="X155" s="8"/>
    </row>
  </sheetData>
  <mergeCells count="125">
    <mergeCell ref="P125:X125"/>
    <mergeCell ref="D4:L4"/>
    <mergeCell ref="D5:L5"/>
    <mergeCell ref="P119:X119"/>
    <mergeCell ref="P120:X120"/>
    <mergeCell ref="P121:X121"/>
    <mergeCell ref="P122:X122"/>
    <mergeCell ref="P123:X123"/>
    <mergeCell ref="P124:X124"/>
    <mergeCell ref="P113:X113"/>
    <mergeCell ref="P114:X114"/>
    <mergeCell ref="P115:X115"/>
    <mergeCell ref="P116:X116"/>
    <mergeCell ref="P117:X117"/>
    <mergeCell ref="P118:X118"/>
    <mergeCell ref="P107:X107"/>
    <mergeCell ref="P108:X108"/>
    <mergeCell ref="P109:X109"/>
    <mergeCell ref="P110:X110"/>
    <mergeCell ref="P111:X111"/>
    <mergeCell ref="P86:X86"/>
    <mergeCell ref="P87:X87"/>
    <mergeCell ref="P88:X88"/>
    <mergeCell ref="P77:X77"/>
    <mergeCell ref="P89:X89"/>
    <mergeCell ref="P90:X90"/>
    <mergeCell ref="P91:X91"/>
    <mergeCell ref="P92:X92"/>
    <mergeCell ref="P93:X93"/>
    <mergeCell ref="P94:X94"/>
    <mergeCell ref="P83:X83"/>
    <mergeCell ref="P84:X84"/>
    <mergeCell ref="P85:X85"/>
    <mergeCell ref="P112:X112"/>
    <mergeCell ref="P101:X101"/>
    <mergeCell ref="P102:X102"/>
    <mergeCell ref="P103:X103"/>
    <mergeCell ref="P104:X104"/>
    <mergeCell ref="P105:X105"/>
    <mergeCell ref="P106:X106"/>
    <mergeCell ref="P95:X95"/>
    <mergeCell ref="P96:X96"/>
    <mergeCell ref="P97:X97"/>
    <mergeCell ref="P98:X98"/>
    <mergeCell ref="P99:X99"/>
    <mergeCell ref="P100:X100"/>
    <mergeCell ref="P78:X78"/>
    <mergeCell ref="P79:X79"/>
    <mergeCell ref="P80:X80"/>
    <mergeCell ref="P81:X81"/>
    <mergeCell ref="P82:X82"/>
    <mergeCell ref="P71:X71"/>
    <mergeCell ref="P72:X72"/>
    <mergeCell ref="P73:X73"/>
    <mergeCell ref="P74:X74"/>
    <mergeCell ref="P75:X75"/>
    <mergeCell ref="P76:X76"/>
    <mergeCell ref="P66:X66"/>
    <mergeCell ref="P67:X67"/>
    <mergeCell ref="P68:X68"/>
    <mergeCell ref="P69:X69"/>
    <mergeCell ref="P70:X70"/>
    <mergeCell ref="P65:X65"/>
    <mergeCell ref="D41:L41"/>
    <mergeCell ref="P44:X44"/>
    <mergeCell ref="P62:X62"/>
    <mergeCell ref="P63:X63"/>
    <mergeCell ref="P64:X64"/>
    <mergeCell ref="P56:X56"/>
    <mergeCell ref="P59:X59"/>
    <mergeCell ref="P60:X60"/>
    <mergeCell ref="P61:X61"/>
    <mergeCell ref="P57:X57"/>
    <mergeCell ref="P58:X58"/>
    <mergeCell ref="P45:X45"/>
    <mergeCell ref="P46:X46"/>
    <mergeCell ref="P47:X47"/>
    <mergeCell ref="D15:L15"/>
    <mergeCell ref="D39:L39"/>
    <mergeCell ref="D32:L32"/>
    <mergeCell ref="D35:L35"/>
    <mergeCell ref="D30:L30"/>
    <mergeCell ref="D36:L36"/>
    <mergeCell ref="D33:L33"/>
    <mergeCell ref="D37:L37"/>
    <mergeCell ref="A30:A31"/>
    <mergeCell ref="B30:B31"/>
    <mergeCell ref="D31:L31"/>
    <mergeCell ref="D38:L38"/>
    <mergeCell ref="A35:A38"/>
    <mergeCell ref="B35:B38"/>
    <mergeCell ref="D34:L34"/>
    <mergeCell ref="D25:L25"/>
    <mergeCell ref="D26:L26"/>
    <mergeCell ref="D27:L27"/>
    <mergeCell ref="D28:L28"/>
    <mergeCell ref="D29:L29"/>
    <mergeCell ref="B33:B34"/>
    <mergeCell ref="A33:A34"/>
    <mergeCell ref="B18:B29"/>
    <mergeCell ref="A18:A29"/>
    <mergeCell ref="D40:L40"/>
    <mergeCell ref="P2:X2"/>
    <mergeCell ref="D3:L3"/>
    <mergeCell ref="D6:L6"/>
    <mergeCell ref="D10:L10"/>
    <mergeCell ref="D11:L11"/>
    <mergeCell ref="D13:L13"/>
    <mergeCell ref="A1:Y1"/>
    <mergeCell ref="B6:B14"/>
    <mergeCell ref="D8:L8"/>
    <mergeCell ref="D9:L9"/>
    <mergeCell ref="D12:L12"/>
    <mergeCell ref="A6:A14"/>
    <mergeCell ref="D7:L7"/>
    <mergeCell ref="D16:L16"/>
    <mergeCell ref="D18:L18"/>
    <mergeCell ref="D23:L23"/>
    <mergeCell ref="D24:L24"/>
    <mergeCell ref="D17:L17"/>
    <mergeCell ref="D14:L14"/>
    <mergeCell ref="D19:L19"/>
    <mergeCell ref="D20:L20"/>
    <mergeCell ref="D21:L21"/>
    <mergeCell ref="D22:L2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зош (2)</vt:lpstr>
      <vt:lpstr>зош</vt:lpstr>
      <vt:lpstr>зош!Область_печати</vt:lpstr>
      <vt:lpstr>'зош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2022-01-21T07:43:52Z</dcterms:modified>
</cp:coreProperties>
</file>