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1" activeTab="1"/>
  </bookViews>
  <sheets>
    <sheet name="Загальна" sheetId="1" state="hidden" r:id="rId1"/>
    <sheet name="М. Любаша" sheetId="2" r:id="rId2"/>
    <sheet name="Берестовець" sheetId="3" state="hidden" r:id="rId3"/>
    <sheet name="Головин" sheetId="4" state="hidden" r:id="rId4"/>
    <sheet name="Іваничі" sheetId="5" state="hidden" r:id="rId5"/>
    <sheet name="Базальтове" sheetId="6" state="hidden" r:id="rId6"/>
    <sheet name="М.Любаша" sheetId="7" state="hidden" r:id="rId7"/>
    <sheet name="Борщівка" sheetId="8" state="hidden" r:id="rId8"/>
    <sheet name="Данчиміст" sheetId="9" state="hidden" r:id="rId9"/>
    <sheet name="Лист1" sheetId="10" state="hidden" r:id="rId10"/>
    <sheet name="Лист2" sheetId="11" state="hidden" r:id="rId11"/>
    <sheet name="Лист3" sheetId="12" state="hidden" r:id="rId12"/>
  </sheets>
  <definedNames/>
  <calcPr fullCalcOnLoad="1"/>
</workbook>
</file>

<file path=xl/sharedStrings.xml><?xml version="1.0" encoding="utf-8"?>
<sst xmlns="http://schemas.openxmlformats.org/spreadsheetml/2006/main" count="915" uniqueCount="145">
  <si>
    <t>Видатки</t>
  </si>
  <si>
    <t>Затверджено на рік</t>
  </si>
  <si>
    <t>Зміни зал осв субв</t>
  </si>
  <si>
    <t>Зміни</t>
  </si>
  <si>
    <t>Затверджено із змінами</t>
  </si>
  <si>
    <t>Касові видатки 1 квартал</t>
  </si>
  <si>
    <t>Касові видатки квітень</t>
  </si>
  <si>
    <t>Касові видатки травень</t>
  </si>
  <si>
    <t>Касові видатки червень</t>
  </si>
  <si>
    <t>Касові видатки липень</t>
  </si>
  <si>
    <t>Касові видатки серпень</t>
  </si>
  <si>
    <t>Касові видатки вересень</t>
  </si>
  <si>
    <t>Всього касові</t>
  </si>
  <si>
    <t>Залишок</t>
  </si>
  <si>
    <t>Дезінфікуючі засоби (хлорка, дезактин)</t>
  </si>
  <si>
    <t>Крейда</t>
  </si>
  <si>
    <t>Одяг для дітей-сиріт</t>
  </si>
  <si>
    <t>Підписка періодичної преси</t>
  </si>
  <si>
    <t>Фарба, вапно, грунтівка, ацетон, інше</t>
  </si>
  <si>
    <t>Класні журнали</t>
  </si>
  <si>
    <t>Бензин, маинне масло, інші ПММ</t>
  </si>
  <si>
    <t>Запчастини</t>
  </si>
  <si>
    <t>Медикаменти</t>
  </si>
  <si>
    <t>Вода питна</t>
  </si>
  <si>
    <t>Туристичне спорядження</t>
  </si>
  <si>
    <t>Господарчі товари</t>
  </si>
  <si>
    <t>Всього</t>
  </si>
  <si>
    <t>Послуги по доставці підручників</t>
  </si>
  <si>
    <t>Послуги зв'язку</t>
  </si>
  <si>
    <t>Ремонт і заправка копм техніки</t>
  </si>
  <si>
    <t>Послуги інтернет</t>
  </si>
  <si>
    <t>Програмне забезпечення</t>
  </si>
  <si>
    <t>Послуги банку</t>
  </si>
  <si>
    <t>Послуги автовишки</t>
  </si>
  <si>
    <t>Компенсація за харчування</t>
  </si>
  <si>
    <t>Перевезення до пунктів ЗНО</t>
  </si>
  <si>
    <t>Послуги з ТО і ремонту лічильників, манометрів</t>
  </si>
  <si>
    <t>Послуги профдезвідділу</t>
  </si>
  <si>
    <t>Вивіз сміття</t>
  </si>
  <si>
    <t>Викачка нечистот, прочищення каналізації</t>
  </si>
  <si>
    <t>Послуги СЕС</t>
  </si>
  <si>
    <t>Ремонт автобусів, діагностика, ТО і МО, страхування</t>
  </si>
  <si>
    <t>Ремонти</t>
  </si>
  <si>
    <t>ПЛАН</t>
  </si>
  <si>
    <t>КАСОВІ ВИДАТКИ</t>
  </si>
  <si>
    <t>Зміни аналіз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</si>
  <si>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</si>
  <si>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</si>
  <si>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</si>
  <si>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</si>
  <si>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</si>
  <si>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</si>
  <si>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</si>
  <si>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</si>
  <si>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</si>
  <si>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</si>
  <si>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</si>
  <si>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</si>
  <si>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2111 "Заробітна плата"</t>
  </si>
  <si>
    <t>Освітня субвенція (педпрацівники)</t>
  </si>
  <si>
    <t>Районний бюджет (обслуговуючий персонал)</t>
  </si>
  <si>
    <t>2120 "Нарахування на оплату праці"</t>
  </si>
  <si>
    <t>2210 "Предмети, матеріали, обладнання та інвентар"</t>
  </si>
  <si>
    <t>Вода питна прісна</t>
  </si>
  <si>
    <t>Фарба, лак, шпаклівка, грунтівка</t>
  </si>
  <si>
    <t>Дизпаливо</t>
  </si>
  <si>
    <t>Запчастини, інші ПММ</t>
  </si>
  <si>
    <t>Канцтовари,папір</t>
  </si>
  <si>
    <t>Друкована продукція</t>
  </si>
  <si>
    <t>Спортивний інвентар</t>
  </si>
  <si>
    <t xml:space="preserve">Спеціальні засоби корекції у інклюзивних </t>
  </si>
  <si>
    <t>Шкільні меблі</t>
  </si>
  <si>
    <t>Дидактичні матеріали (НУШ)</t>
  </si>
  <si>
    <t>Сучасні меблі (НУШ)</t>
  </si>
  <si>
    <t>Вогнегасники</t>
  </si>
  <si>
    <t>2220 "Медикаменти та перев'язувальні матеріали"</t>
  </si>
  <si>
    <t>2230 "Продукти харчування"</t>
  </si>
  <si>
    <t>Продукти харчування</t>
  </si>
  <si>
    <t>2240 "Оплата послуг (крім комунальних)</t>
  </si>
  <si>
    <t>Послуги зв'язку, радіоточки</t>
  </si>
  <si>
    <t>Ремонт і заправка компютерної техніки</t>
  </si>
  <si>
    <t>Поточний ремонт приміщення</t>
  </si>
  <si>
    <t>Послуги з ТО і ремонт лічильників, маном.</t>
  </si>
  <si>
    <t>Послуги дератизації</t>
  </si>
  <si>
    <t>Ремонт автобусів, діагн. ТО і МО, страхув.</t>
  </si>
  <si>
    <t>Виготовлення тех.умов на водопостачання</t>
  </si>
  <si>
    <t>Заправка вогнегасників</t>
  </si>
  <si>
    <t>Виготовлення тех.умов на зем.ділянки</t>
  </si>
  <si>
    <t xml:space="preserve">Виготовлення технічних паспортів на будівлі </t>
  </si>
  <si>
    <t>2250 "Видатки на відрядження"</t>
  </si>
  <si>
    <t>Видатки на відрядження</t>
  </si>
  <si>
    <t>2271 "Оплата теплопостачання"</t>
  </si>
  <si>
    <t>Оплата теплопостачання</t>
  </si>
  <si>
    <t>Відшкодування</t>
  </si>
  <si>
    <t>2272 "Оплата водопостачання"</t>
  </si>
  <si>
    <t>Оплата водопостачання</t>
  </si>
  <si>
    <t>2273 "Оплата електроенергії"</t>
  </si>
  <si>
    <t>Оплата електроенергії</t>
  </si>
  <si>
    <t>2274 "Оплата природного газу"</t>
  </si>
  <si>
    <t>Оплата природного газу</t>
  </si>
  <si>
    <t>2275 "Оплата інших енергоносіїв"</t>
  </si>
  <si>
    <t>Торфобрикет, дрова</t>
  </si>
  <si>
    <t>2282 "Окремі заходи по реалізації державних (регіональних) програм…"</t>
  </si>
  <si>
    <t>Навчання з цивільного захисту, ОП</t>
  </si>
  <si>
    <t>2800 "Інші поточні видатки"</t>
  </si>
  <si>
    <t>Інші поточні видатки</t>
  </si>
  <si>
    <t>Разом</t>
  </si>
  <si>
    <t>Дезінфікуючі засоби (хлорка)</t>
  </si>
  <si>
    <t>Поповнення аптечок</t>
  </si>
  <si>
    <t>Телевізор</t>
  </si>
  <si>
    <t>Велосипедна стоянка</t>
  </si>
  <si>
    <t>Проценти банку</t>
  </si>
  <si>
    <t>Канцтовари</t>
  </si>
  <si>
    <t>Вікна, двері</t>
  </si>
  <si>
    <t>Спортінвентар</t>
  </si>
  <si>
    <t>Засоби корекції (інклюзія)</t>
  </si>
  <si>
    <t>Антена для інтернету</t>
  </si>
  <si>
    <t>Телевізор  "KIVI"</t>
  </si>
  <si>
    <t>Конструкційгі матеріали для ремонту</t>
  </si>
  <si>
    <t>Огорожа</t>
  </si>
  <si>
    <t>Дошка аудиторна</t>
  </si>
  <si>
    <t>Бойлер</t>
  </si>
  <si>
    <t xml:space="preserve"> Печатка, штамп</t>
  </si>
  <si>
    <t>Поточні ремонти</t>
  </si>
  <si>
    <t>Виготовлення технічного паспорта будівлі</t>
  </si>
  <si>
    <t>Виготовлення техн.докум.на зем.ділянку</t>
  </si>
  <si>
    <t>Розмежування обліку ел.енергії</t>
  </si>
  <si>
    <t>Послуги по зрізанню дерев</t>
  </si>
  <si>
    <t>Оренда</t>
  </si>
  <si>
    <t>Перевірка якості обробки дер.конструкцій</t>
  </si>
  <si>
    <t>Оплата інших енергоносіїв</t>
  </si>
  <si>
    <t>Послуги у сфері тендер</t>
  </si>
  <si>
    <t>сітка</t>
  </si>
  <si>
    <t>Продукти харчування спец.фонд</t>
  </si>
  <si>
    <t>Раундап</t>
  </si>
  <si>
    <t>Місцевий бюджет (обслуговуючий персонал)</t>
  </si>
  <si>
    <t>Поточні ремонти перевірка лічильника</t>
  </si>
  <si>
    <t>Послуги оцінки майна</t>
  </si>
  <si>
    <t>Мотокоса, електропили</t>
  </si>
  <si>
    <t>Електромясорубка</t>
  </si>
  <si>
    <t>Новорічні подарунки</t>
  </si>
  <si>
    <t>Ланцюг до пилки</t>
  </si>
  <si>
    <t>Атестація робочого місця</t>
  </si>
  <si>
    <t>Медогляд</t>
  </si>
  <si>
    <t>Поточний ремонт бойлерів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</si>
</sst>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0.00_ ;[Red]\-0.00\ "/>
    <numFmt numFmtId="165" formatCode="0.00_ ;\-0.00\ "/>
  </numFmts>
  <fonts count="44">
    <font>
      <sz val="10"/>
      <name val="Arial Cyr"/>
      <family val="2"/>
    </font>
    <font>
      <sz val="10"/>
      <name val="Arial"/>
      <family val="0"/>
    </font>
    <font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2"/>
      <name val="Arial Cyr"/>
      <family val="2"/>
    </font>
    <font>
      <sz val="9"/>
      <name val="Arial Cyr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0"/>
      <color indexed="52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b/>
      <sz val="10"/>
      <color indexed="63"/>
      <name val="Calibri"/>
      <family val="2"/>
    </font>
    <font>
      <sz val="10"/>
      <color indexed="60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9C650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164" fontId="4" fillId="33" borderId="10" xfId="0" applyNumberFormat="1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164" fontId="4" fillId="3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164" fontId="4" fillId="0" borderId="10" xfId="0" applyNumberFormat="1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164" fontId="7" fillId="33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/>
    </xf>
    <xf numFmtId="164" fontId="2" fillId="35" borderId="10" xfId="0" applyNumberFormat="1" applyFont="1" applyFill="1" applyBorder="1" applyAlignment="1">
      <alignment horizontal="center"/>
    </xf>
    <xf numFmtId="164" fontId="7" fillId="35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165" fontId="2" fillId="3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64" fontId="2" fillId="0" borderId="10" xfId="0" applyNumberFormat="1" applyFont="1" applyFill="1" applyBorder="1" applyAlignment="1">
      <alignment horizontal="left"/>
    </xf>
    <xf numFmtId="0" fontId="2" fillId="35" borderId="11" xfId="0" applyFont="1" applyFill="1" applyBorder="1" applyAlignment="1">
      <alignment/>
    </xf>
    <xf numFmtId="164" fontId="2" fillId="35" borderId="11" xfId="0" applyNumberFormat="1" applyFont="1" applyFill="1" applyBorder="1" applyAlignment="1">
      <alignment horizontal="center"/>
    </xf>
    <xf numFmtId="164" fontId="7" fillId="35" borderId="11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4" fontId="2" fillId="33" borderId="11" xfId="0" applyNumberFormat="1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0" fontId="2" fillId="36" borderId="10" xfId="0" applyFont="1" applyFill="1" applyBorder="1" applyAlignment="1">
      <alignment/>
    </xf>
    <xf numFmtId="164" fontId="2" fillId="36" borderId="11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0" fontId="2" fillId="36" borderId="12" xfId="0" applyFont="1" applyFill="1" applyBorder="1" applyAlignment="1">
      <alignment horizontal="left"/>
    </xf>
    <xf numFmtId="0" fontId="2" fillId="36" borderId="10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2" fontId="2" fillId="37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35" borderId="11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36" borderId="13" xfId="0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2" fontId="6" fillId="36" borderId="10" xfId="0" applyNumberFormat="1" applyFont="1" applyFill="1" applyBorder="1" applyAlignment="1">
      <alignment horizontal="center"/>
    </xf>
    <xf numFmtId="164" fontId="2" fillId="36" borderId="10" xfId="0" applyNumberFormat="1" applyFont="1" applyFill="1" applyBorder="1" applyAlignment="1">
      <alignment horizontal="center"/>
    </xf>
    <xf numFmtId="2" fontId="2" fillId="35" borderId="10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 horizontal="left"/>
    </xf>
    <xf numFmtId="0" fontId="2" fillId="36" borderId="10" xfId="0" applyFont="1" applyFill="1" applyBorder="1" applyAlignment="1">
      <alignment horizontal="center"/>
    </xf>
    <xf numFmtId="0" fontId="0" fillId="36" borderId="10" xfId="0" applyFill="1" applyBorder="1" applyAlignment="1">
      <alignment/>
    </xf>
    <xf numFmtId="2" fontId="2" fillId="36" borderId="12" xfId="0" applyNumberFormat="1" applyFont="1" applyFill="1" applyBorder="1" applyAlignment="1">
      <alignment horizontal="center"/>
    </xf>
    <xf numFmtId="0" fontId="0" fillId="36" borderId="0" xfId="0" applyFill="1" applyBorder="1" applyAlignment="1">
      <alignment/>
    </xf>
    <xf numFmtId="2" fontId="2" fillId="35" borderId="12" xfId="0" applyNumberFormat="1" applyFont="1" applyFill="1" applyBorder="1" applyAlignment="1">
      <alignment horizontal="center"/>
    </xf>
    <xf numFmtId="2" fontId="2" fillId="35" borderId="14" xfId="0" applyNumberFormat="1" applyFont="1" applyFill="1" applyBorder="1" applyAlignment="1">
      <alignment horizontal="center"/>
    </xf>
    <xf numFmtId="2" fontId="2" fillId="35" borderId="15" xfId="0" applyNumberFormat="1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 horizontal="center"/>
    </xf>
    <xf numFmtId="2" fontId="2" fillId="36" borderId="11" xfId="0" applyNumberFormat="1" applyFont="1" applyFill="1" applyBorder="1" applyAlignment="1">
      <alignment/>
    </xf>
    <xf numFmtId="2" fontId="2" fillId="36" borderId="10" xfId="0" applyNumberFormat="1" applyFont="1" applyFill="1" applyBorder="1" applyAlignment="1">
      <alignment/>
    </xf>
    <xf numFmtId="2" fontId="2" fillId="36" borderId="16" xfId="0" applyNumberFormat="1" applyFont="1" applyFill="1" applyBorder="1" applyAlignment="1">
      <alignment/>
    </xf>
    <xf numFmtId="2" fontId="2" fillId="36" borderId="13" xfId="0" applyNumberFormat="1" applyFont="1" applyFill="1" applyBorder="1" applyAlignment="1">
      <alignment/>
    </xf>
    <xf numFmtId="2" fontId="2" fillId="37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164" fontId="7" fillId="36" borderId="10" xfId="0" applyNumberFormat="1" applyFont="1" applyFill="1" applyBorder="1" applyAlignment="1">
      <alignment horizontal="center"/>
    </xf>
    <xf numFmtId="2" fontId="9" fillId="36" borderId="10" xfId="0" applyNumberFormat="1" applyFont="1" applyFill="1" applyBorder="1" applyAlignment="1">
      <alignment horizontal="center"/>
    </xf>
    <xf numFmtId="0" fontId="7" fillId="37" borderId="10" xfId="0" applyFont="1" applyFill="1" applyBorder="1" applyAlignment="1">
      <alignment/>
    </xf>
    <xf numFmtId="2" fontId="7" fillId="37" borderId="10" xfId="0" applyNumberFormat="1" applyFont="1" applyFill="1" applyBorder="1" applyAlignment="1">
      <alignment horizontal="center"/>
    </xf>
    <xf numFmtId="2" fontId="2" fillId="35" borderId="11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2" fillId="33" borderId="11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selection activeCell="G17" sqref="G17"/>
    </sheetView>
  </sheetViews>
  <sheetFormatPr defaultColWidth="9.00390625" defaultRowHeight="12.75" customHeight="1"/>
  <cols>
    <col min="1" max="1" width="33.75390625" style="0" customWidth="1"/>
    <col min="2" max="15" width="9.75390625" style="0" customWidth="1"/>
    <col min="16" max="16" width="9.00390625" style="0" customWidth="1"/>
    <col min="17" max="17" width="30.125" style="0" customWidth="1"/>
  </cols>
  <sheetData>
    <row r="1" spans="1:24" ht="36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2" t="s">
        <v>13</v>
      </c>
      <c r="P1" s="3"/>
      <c r="Q1" s="3"/>
      <c r="R1" s="3"/>
      <c r="S1" s="3"/>
      <c r="T1" s="3"/>
      <c r="U1" s="3"/>
      <c r="V1" s="3"/>
      <c r="W1" s="3"/>
      <c r="X1" s="3"/>
    </row>
    <row r="2" spans="1:24" ht="13.5" customHeight="1">
      <c r="A2" s="72">
        <v>2210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3"/>
      <c r="Q2" s="3"/>
      <c r="R2" s="3"/>
      <c r="S2" s="3"/>
      <c r="T2" s="3"/>
      <c r="U2" s="3"/>
      <c r="V2" s="3"/>
      <c r="W2" s="3"/>
      <c r="X2" s="3"/>
    </row>
    <row r="3" spans="1:24" ht="13.5" customHeight="1">
      <c r="A3" s="4" t="s">
        <v>14</v>
      </c>
      <c r="B3" s="5"/>
      <c r="C3" s="5"/>
      <c r="D3" s="5"/>
      <c r="E3" s="5"/>
      <c r="F3" s="6">
        <f aca="true" t="shared" si="0" ref="F3:F14">SUM(B3+C3+D3+E3)</f>
        <v>0</v>
      </c>
      <c r="G3" s="5"/>
      <c r="H3" s="5"/>
      <c r="I3" s="5"/>
      <c r="J3" s="5"/>
      <c r="K3" s="5"/>
      <c r="L3" s="5"/>
      <c r="M3" s="5"/>
      <c r="N3" s="6">
        <f aca="true" t="shared" si="1" ref="N3:N14">SUM(G3:M3)</f>
        <v>0</v>
      </c>
      <c r="O3" s="7">
        <f aca="true" t="shared" si="2" ref="O3:O11">SUM(F3-N3)</f>
        <v>0</v>
      </c>
      <c r="P3" s="3"/>
      <c r="Q3" s="3"/>
      <c r="R3" s="3"/>
      <c r="S3" s="3"/>
      <c r="T3" s="3"/>
      <c r="U3" s="3"/>
      <c r="V3" s="3"/>
      <c r="W3" s="3"/>
      <c r="X3" s="3"/>
    </row>
    <row r="4" spans="1:24" ht="13.5" customHeight="1">
      <c r="A4" s="8" t="s">
        <v>15</v>
      </c>
      <c r="B4" s="5"/>
      <c r="C4" s="5"/>
      <c r="D4" s="5"/>
      <c r="E4" s="5"/>
      <c r="F4" s="6">
        <f t="shared" si="0"/>
        <v>0</v>
      </c>
      <c r="G4" s="5"/>
      <c r="H4" s="5"/>
      <c r="I4" s="5"/>
      <c r="J4" s="5"/>
      <c r="K4" s="5"/>
      <c r="L4" s="5"/>
      <c r="M4" s="5"/>
      <c r="N4" s="6">
        <f t="shared" si="1"/>
        <v>0</v>
      </c>
      <c r="O4" s="7">
        <f t="shared" si="2"/>
        <v>0</v>
      </c>
      <c r="P4" s="3"/>
      <c r="Q4" s="3"/>
      <c r="R4" s="3"/>
      <c r="S4" s="3"/>
      <c r="T4" s="3"/>
      <c r="U4" s="3"/>
      <c r="V4" s="3"/>
      <c r="W4" s="3"/>
      <c r="X4" s="3"/>
    </row>
    <row r="5" spans="1:24" ht="13.5" customHeight="1">
      <c r="A5" s="8" t="s">
        <v>16</v>
      </c>
      <c r="B5" s="5"/>
      <c r="C5" s="5"/>
      <c r="D5" s="5"/>
      <c r="E5" s="5"/>
      <c r="F5" s="6">
        <f t="shared" si="0"/>
        <v>0</v>
      </c>
      <c r="G5" s="5"/>
      <c r="H5" s="5"/>
      <c r="I5" s="5"/>
      <c r="J5" s="5"/>
      <c r="K5" s="5"/>
      <c r="L5" s="5"/>
      <c r="M5" s="5"/>
      <c r="N5" s="6">
        <f t="shared" si="1"/>
        <v>0</v>
      </c>
      <c r="O5" s="7">
        <f t="shared" si="2"/>
        <v>0</v>
      </c>
      <c r="P5" s="3"/>
      <c r="Q5" s="3"/>
      <c r="R5" s="3"/>
      <c r="S5" s="3"/>
      <c r="T5" s="3"/>
      <c r="U5" s="3"/>
      <c r="V5" s="3"/>
      <c r="W5" s="3"/>
      <c r="X5" s="3"/>
    </row>
    <row r="6" spans="1:24" ht="13.5" customHeight="1">
      <c r="A6" s="8" t="s">
        <v>17</v>
      </c>
      <c r="B6" s="5"/>
      <c r="C6" s="5"/>
      <c r="D6" s="5"/>
      <c r="E6" s="5"/>
      <c r="F6" s="6">
        <f t="shared" si="0"/>
        <v>0</v>
      </c>
      <c r="G6" s="5"/>
      <c r="H6" s="5"/>
      <c r="I6" s="5"/>
      <c r="J6" s="5"/>
      <c r="K6" s="5"/>
      <c r="L6" s="5"/>
      <c r="M6" s="5"/>
      <c r="N6" s="6">
        <f t="shared" si="1"/>
        <v>0</v>
      </c>
      <c r="O6" s="7">
        <f t="shared" si="2"/>
        <v>0</v>
      </c>
      <c r="P6" s="3"/>
      <c r="Q6" s="3"/>
      <c r="R6" s="3"/>
      <c r="S6" s="3"/>
      <c r="T6" s="3"/>
      <c r="U6" s="3"/>
      <c r="V6" s="3"/>
      <c r="W6" s="3"/>
      <c r="X6" s="3"/>
    </row>
    <row r="7" spans="1:24" ht="13.5" customHeight="1">
      <c r="A7" s="8" t="s">
        <v>18</v>
      </c>
      <c r="B7" s="5"/>
      <c r="C7" s="5"/>
      <c r="D7" s="5"/>
      <c r="E7" s="5"/>
      <c r="F7" s="6">
        <f t="shared" si="0"/>
        <v>0</v>
      </c>
      <c r="G7" s="5"/>
      <c r="H7" s="5"/>
      <c r="I7" s="5"/>
      <c r="J7" s="5"/>
      <c r="K7" s="5"/>
      <c r="L7" s="5"/>
      <c r="M7" s="5"/>
      <c r="N7" s="6">
        <f t="shared" si="1"/>
        <v>0</v>
      </c>
      <c r="O7" s="7">
        <f t="shared" si="2"/>
        <v>0</v>
      </c>
      <c r="P7" s="3"/>
      <c r="Q7" s="3"/>
      <c r="R7" s="3"/>
      <c r="S7" s="3"/>
      <c r="T7" s="3"/>
      <c r="U7" s="3"/>
      <c r="V7" s="3"/>
      <c r="W7" s="3"/>
      <c r="X7" s="3"/>
    </row>
    <row r="8" spans="1:24" ht="13.5" customHeight="1">
      <c r="A8" s="8" t="s">
        <v>19</v>
      </c>
      <c r="B8" s="5"/>
      <c r="C8" s="5"/>
      <c r="D8" s="5"/>
      <c r="E8" s="5"/>
      <c r="F8" s="6">
        <f t="shared" si="0"/>
        <v>0</v>
      </c>
      <c r="G8" s="5"/>
      <c r="H8" s="5"/>
      <c r="I8" s="5"/>
      <c r="J8" s="5"/>
      <c r="K8" s="5"/>
      <c r="L8" s="5"/>
      <c r="M8" s="5"/>
      <c r="N8" s="6">
        <f t="shared" si="1"/>
        <v>0</v>
      </c>
      <c r="O8" s="7">
        <f t="shared" si="2"/>
        <v>0</v>
      </c>
      <c r="P8" s="3"/>
      <c r="Q8" s="3"/>
      <c r="R8" s="3"/>
      <c r="S8" s="3"/>
      <c r="T8" s="3"/>
      <c r="U8" s="3"/>
      <c r="V8" s="3"/>
      <c r="W8" s="3"/>
      <c r="X8" s="3"/>
    </row>
    <row r="9" spans="1:24" ht="13.5" customHeight="1">
      <c r="A9" s="8" t="s">
        <v>20</v>
      </c>
      <c r="B9" s="5"/>
      <c r="C9" s="5"/>
      <c r="D9" s="5"/>
      <c r="E9" s="5"/>
      <c r="F9" s="6">
        <f t="shared" si="0"/>
        <v>0</v>
      </c>
      <c r="G9" s="5"/>
      <c r="H9" s="5"/>
      <c r="I9" s="5"/>
      <c r="J9" s="5"/>
      <c r="K9" s="5"/>
      <c r="L9" s="5"/>
      <c r="M9" s="5"/>
      <c r="N9" s="6">
        <f t="shared" si="1"/>
        <v>0</v>
      </c>
      <c r="O9" s="7">
        <f t="shared" si="2"/>
        <v>0</v>
      </c>
      <c r="P9" s="3"/>
      <c r="Q9" s="3"/>
      <c r="R9" s="3"/>
      <c r="S9" s="3"/>
      <c r="T9" s="3"/>
      <c r="U9" s="3"/>
      <c r="V9" s="3"/>
      <c r="W9" s="3"/>
      <c r="X9" s="3"/>
    </row>
    <row r="10" spans="1:24" ht="13.5" customHeight="1">
      <c r="A10" s="8" t="s">
        <v>21</v>
      </c>
      <c r="B10" s="5"/>
      <c r="C10" s="5"/>
      <c r="D10" s="5"/>
      <c r="E10" s="5"/>
      <c r="F10" s="6">
        <f t="shared" si="0"/>
        <v>0</v>
      </c>
      <c r="G10" s="5"/>
      <c r="H10" s="5"/>
      <c r="I10" s="5"/>
      <c r="J10" s="5"/>
      <c r="K10" s="5"/>
      <c r="L10" s="5"/>
      <c r="M10" s="5"/>
      <c r="N10" s="6">
        <f t="shared" si="1"/>
        <v>0</v>
      </c>
      <c r="O10" s="7">
        <f t="shared" si="2"/>
        <v>0</v>
      </c>
      <c r="P10" s="3"/>
      <c r="Q10" s="3"/>
      <c r="R10" s="3"/>
      <c r="S10" s="3"/>
      <c r="T10" s="3"/>
      <c r="U10" s="3"/>
      <c r="V10" s="3"/>
      <c r="W10" s="3"/>
      <c r="X10" s="3"/>
    </row>
    <row r="11" spans="1:24" ht="13.5" customHeight="1">
      <c r="A11" s="8" t="s">
        <v>22</v>
      </c>
      <c r="B11" s="5"/>
      <c r="C11" s="5"/>
      <c r="D11" s="5"/>
      <c r="E11" s="5"/>
      <c r="F11" s="6">
        <f t="shared" si="0"/>
        <v>0</v>
      </c>
      <c r="G11" s="5"/>
      <c r="H11" s="5"/>
      <c r="I11" s="5"/>
      <c r="J11" s="5"/>
      <c r="K11" s="5"/>
      <c r="L11" s="5"/>
      <c r="M11" s="5"/>
      <c r="N11" s="6">
        <f t="shared" si="1"/>
        <v>0</v>
      </c>
      <c r="O11" s="7">
        <f t="shared" si="2"/>
        <v>0</v>
      </c>
      <c r="P11" s="3"/>
      <c r="Q11" s="3"/>
      <c r="R11" s="3"/>
      <c r="S11" s="3"/>
      <c r="T11" s="3"/>
      <c r="U11" s="3"/>
      <c r="V11" s="3"/>
      <c r="W11" s="3"/>
      <c r="X11" s="3"/>
    </row>
    <row r="12" spans="1:24" ht="13.5" customHeight="1">
      <c r="A12" s="8" t="s">
        <v>23</v>
      </c>
      <c r="B12" s="5"/>
      <c r="C12" s="5"/>
      <c r="D12" s="5"/>
      <c r="E12" s="5"/>
      <c r="F12" s="6">
        <f t="shared" si="0"/>
        <v>0</v>
      </c>
      <c r="G12" s="5"/>
      <c r="H12" s="5"/>
      <c r="I12" s="5"/>
      <c r="J12" s="5"/>
      <c r="K12" s="5"/>
      <c r="L12" s="5"/>
      <c r="M12" s="5"/>
      <c r="N12" s="6">
        <f t="shared" si="1"/>
        <v>0</v>
      </c>
      <c r="O12" s="7">
        <f>SUM(F11-N11)</f>
        <v>0</v>
      </c>
      <c r="P12" s="3"/>
      <c r="Q12" s="3"/>
      <c r="R12" s="3"/>
      <c r="S12" s="3"/>
      <c r="T12" s="3"/>
      <c r="U12" s="3"/>
      <c r="V12" s="3"/>
      <c r="W12" s="3"/>
      <c r="X12" s="3"/>
    </row>
    <row r="13" spans="1:24" ht="13.5" customHeight="1">
      <c r="A13" s="8" t="s">
        <v>24</v>
      </c>
      <c r="B13" s="5"/>
      <c r="C13" s="5"/>
      <c r="D13" s="5"/>
      <c r="E13" s="5"/>
      <c r="F13" s="6">
        <f t="shared" si="0"/>
        <v>0</v>
      </c>
      <c r="G13" s="5"/>
      <c r="H13" s="5"/>
      <c r="I13" s="5"/>
      <c r="J13" s="5"/>
      <c r="K13" s="5"/>
      <c r="L13" s="5"/>
      <c r="M13" s="5"/>
      <c r="N13" s="6">
        <f t="shared" si="1"/>
        <v>0</v>
      </c>
      <c r="O13" s="7">
        <f>SUM(F12-N12)</f>
        <v>0</v>
      </c>
      <c r="P13" s="3"/>
      <c r="Q13" s="3"/>
      <c r="R13" s="3"/>
      <c r="S13" s="3"/>
      <c r="T13" s="3"/>
      <c r="U13" s="3"/>
      <c r="V13" s="3"/>
      <c r="W13" s="3"/>
      <c r="X13" s="3"/>
    </row>
    <row r="14" spans="1:24" ht="13.5" customHeight="1">
      <c r="A14" s="4" t="s">
        <v>25</v>
      </c>
      <c r="B14" s="5"/>
      <c r="C14" s="5"/>
      <c r="D14" s="5"/>
      <c r="E14" s="5"/>
      <c r="F14" s="6">
        <f t="shared" si="0"/>
        <v>0</v>
      </c>
      <c r="G14" s="5"/>
      <c r="H14" s="5"/>
      <c r="I14" s="5"/>
      <c r="J14" s="5"/>
      <c r="K14" s="5"/>
      <c r="L14" s="5"/>
      <c r="M14" s="5"/>
      <c r="N14" s="6">
        <f t="shared" si="1"/>
        <v>0</v>
      </c>
      <c r="O14" s="7">
        <f>SUM(F14-N14)</f>
        <v>0</v>
      </c>
      <c r="P14" s="3"/>
      <c r="Q14" s="3"/>
      <c r="R14" s="3"/>
      <c r="S14" s="3"/>
      <c r="T14" s="3"/>
      <c r="U14" s="3"/>
      <c r="V14" s="3"/>
      <c r="W14" s="3"/>
      <c r="X14" s="3"/>
    </row>
    <row r="15" spans="1:24" ht="13.5" customHeight="1">
      <c r="A15" s="9" t="s">
        <v>26</v>
      </c>
      <c r="B15" s="10">
        <f aca="true" t="shared" si="3" ref="B15:O15">SUM(B3:B14)</f>
        <v>0</v>
      </c>
      <c r="C15" s="10">
        <f t="shared" si="3"/>
        <v>0</v>
      </c>
      <c r="D15" s="10">
        <f t="shared" si="3"/>
        <v>0</v>
      </c>
      <c r="E15" s="10">
        <f t="shared" si="3"/>
        <v>0</v>
      </c>
      <c r="F15" s="10">
        <f t="shared" si="3"/>
        <v>0</v>
      </c>
      <c r="G15" s="10">
        <f t="shared" si="3"/>
        <v>0</v>
      </c>
      <c r="H15" s="10">
        <f t="shared" si="3"/>
        <v>0</v>
      </c>
      <c r="I15" s="10">
        <f t="shared" si="3"/>
        <v>0</v>
      </c>
      <c r="J15" s="10">
        <f t="shared" si="3"/>
        <v>0</v>
      </c>
      <c r="K15" s="10">
        <f t="shared" si="3"/>
        <v>0</v>
      </c>
      <c r="L15" s="10">
        <f t="shared" si="3"/>
        <v>0</v>
      </c>
      <c r="M15" s="10">
        <f t="shared" si="3"/>
        <v>0</v>
      </c>
      <c r="N15" s="10">
        <f t="shared" si="3"/>
        <v>0</v>
      </c>
      <c r="O15" s="10">
        <f t="shared" si="3"/>
        <v>0</v>
      </c>
      <c r="P15" s="3"/>
      <c r="Q15" s="3"/>
      <c r="R15" s="3"/>
      <c r="S15" s="3"/>
      <c r="T15" s="3"/>
      <c r="U15" s="3"/>
      <c r="V15" s="3"/>
      <c r="W15" s="3"/>
      <c r="X15" s="3"/>
    </row>
    <row r="16" spans="1:24" ht="13.5" customHeight="1">
      <c r="A16" s="73">
        <v>2240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3"/>
      <c r="Q16" s="3"/>
      <c r="R16" s="3"/>
      <c r="S16" s="3"/>
      <c r="T16" s="3"/>
      <c r="U16" s="3"/>
      <c r="V16" s="3"/>
      <c r="W16" s="3"/>
      <c r="X16" s="3"/>
    </row>
    <row r="17" spans="1:24" ht="13.5" customHeight="1">
      <c r="A17" s="11" t="s">
        <v>27</v>
      </c>
      <c r="B17" s="5"/>
      <c r="C17" s="5"/>
      <c r="D17" s="5"/>
      <c r="E17" s="5"/>
      <c r="F17" s="6">
        <f aca="true" t="shared" si="4" ref="F17:F32">SUM(B17+C17+D17+E17)</f>
        <v>0</v>
      </c>
      <c r="G17" s="5"/>
      <c r="H17" s="5"/>
      <c r="I17" s="5"/>
      <c r="J17" s="5"/>
      <c r="K17" s="5"/>
      <c r="L17" s="5"/>
      <c r="M17" s="5"/>
      <c r="N17" s="6">
        <f aca="true" t="shared" si="5" ref="N17:N32">SUM(G17:M17)</f>
        <v>0</v>
      </c>
      <c r="O17" s="7">
        <f aca="true" t="shared" si="6" ref="O17:O32">SUM(F17-N17)</f>
        <v>0</v>
      </c>
      <c r="P17" s="3"/>
      <c r="Q17" s="11" t="s">
        <v>27</v>
      </c>
      <c r="R17" s="3"/>
      <c r="S17" s="3"/>
      <c r="T17" s="3"/>
      <c r="U17" s="3"/>
      <c r="V17" s="3"/>
      <c r="W17" s="3"/>
      <c r="X17" s="3"/>
    </row>
    <row r="18" spans="1:24" ht="13.5" customHeight="1">
      <c r="A18" s="11" t="s">
        <v>28</v>
      </c>
      <c r="B18" s="5"/>
      <c r="C18" s="5"/>
      <c r="D18" s="5"/>
      <c r="E18" s="5"/>
      <c r="F18" s="6">
        <f t="shared" si="4"/>
        <v>0</v>
      </c>
      <c r="G18" s="5"/>
      <c r="H18" s="5"/>
      <c r="I18" s="5"/>
      <c r="J18" s="5"/>
      <c r="K18" s="5"/>
      <c r="L18" s="5"/>
      <c r="M18" s="5"/>
      <c r="N18" s="6">
        <f t="shared" si="5"/>
        <v>0</v>
      </c>
      <c r="O18" s="7">
        <f t="shared" si="6"/>
        <v>0</v>
      </c>
      <c r="P18" s="3"/>
      <c r="Q18" s="11" t="s">
        <v>28</v>
      </c>
      <c r="R18" s="3"/>
      <c r="S18" s="3"/>
      <c r="T18" s="3"/>
      <c r="U18" s="3"/>
      <c r="V18" s="3"/>
      <c r="W18" s="3"/>
      <c r="X18" s="3"/>
    </row>
    <row r="19" spans="1:24" ht="13.5" customHeight="1">
      <c r="A19" s="11" t="s">
        <v>29</v>
      </c>
      <c r="B19" s="5"/>
      <c r="C19" s="5"/>
      <c r="D19" s="5"/>
      <c r="E19" s="5"/>
      <c r="F19" s="6">
        <f t="shared" si="4"/>
        <v>0</v>
      </c>
      <c r="G19" s="5"/>
      <c r="H19" s="5"/>
      <c r="I19" s="5"/>
      <c r="J19" s="5"/>
      <c r="K19" s="5"/>
      <c r="L19" s="5"/>
      <c r="M19" s="5"/>
      <c r="N19" s="6">
        <f t="shared" si="5"/>
        <v>0</v>
      </c>
      <c r="O19" s="7">
        <f t="shared" si="6"/>
        <v>0</v>
      </c>
      <c r="P19" s="3"/>
      <c r="Q19" s="11" t="s">
        <v>29</v>
      </c>
      <c r="R19" s="3"/>
      <c r="S19" s="3"/>
      <c r="T19" s="3"/>
      <c r="U19" s="3"/>
      <c r="V19" s="3"/>
      <c r="W19" s="3"/>
      <c r="X19" s="3"/>
    </row>
    <row r="20" spans="1:24" ht="13.5" customHeight="1">
      <c r="A20" s="11" t="s">
        <v>30</v>
      </c>
      <c r="B20" s="5"/>
      <c r="C20" s="5"/>
      <c r="D20" s="5"/>
      <c r="E20" s="5"/>
      <c r="F20" s="6">
        <f t="shared" si="4"/>
        <v>0</v>
      </c>
      <c r="G20" s="5"/>
      <c r="H20" s="5"/>
      <c r="I20" s="5"/>
      <c r="J20" s="5"/>
      <c r="K20" s="5"/>
      <c r="L20" s="5"/>
      <c r="M20" s="5"/>
      <c r="N20" s="6">
        <f t="shared" si="5"/>
        <v>0</v>
      </c>
      <c r="O20" s="7">
        <f t="shared" si="6"/>
        <v>0</v>
      </c>
      <c r="P20" s="3"/>
      <c r="Q20" s="11" t="s">
        <v>30</v>
      </c>
      <c r="R20" s="3"/>
      <c r="S20" s="3"/>
      <c r="T20" s="3"/>
      <c r="U20" s="3"/>
      <c r="V20" s="3"/>
      <c r="W20" s="3"/>
      <c r="X20" s="3"/>
    </row>
    <row r="21" spans="1:24" ht="13.5" customHeight="1">
      <c r="A21" s="11" t="s">
        <v>31</v>
      </c>
      <c r="B21" s="5"/>
      <c r="C21" s="5"/>
      <c r="D21" s="5"/>
      <c r="E21" s="5"/>
      <c r="F21" s="6">
        <f t="shared" si="4"/>
        <v>0</v>
      </c>
      <c r="G21" s="5"/>
      <c r="H21" s="5"/>
      <c r="I21" s="5"/>
      <c r="J21" s="5"/>
      <c r="K21" s="5"/>
      <c r="L21" s="5"/>
      <c r="M21" s="5"/>
      <c r="N21" s="6">
        <f t="shared" si="5"/>
        <v>0</v>
      </c>
      <c r="O21" s="7">
        <f t="shared" si="6"/>
        <v>0</v>
      </c>
      <c r="P21" s="3"/>
      <c r="Q21" s="11" t="s">
        <v>31</v>
      </c>
      <c r="R21" s="3"/>
      <c r="S21" s="3"/>
      <c r="T21" s="3"/>
      <c r="U21" s="3"/>
      <c r="V21" s="3"/>
      <c r="W21" s="3"/>
      <c r="X21" s="3"/>
    </row>
    <row r="22" spans="1:24" ht="13.5" customHeight="1">
      <c r="A22" s="11" t="s">
        <v>32</v>
      </c>
      <c r="B22" s="5"/>
      <c r="C22" s="5"/>
      <c r="D22" s="5"/>
      <c r="E22" s="5"/>
      <c r="F22" s="6">
        <f t="shared" si="4"/>
        <v>0</v>
      </c>
      <c r="G22" s="5"/>
      <c r="H22" s="5"/>
      <c r="I22" s="5"/>
      <c r="J22" s="5"/>
      <c r="K22" s="5"/>
      <c r="L22" s="5"/>
      <c r="M22" s="5"/>
      <c r="N22" s="6">
        <f t="shared" si="5"/>
        <v>0</v>
      </c>
      <c r="O22" s="7">
        <f t="shared" si="6"/>
        <v>0</v>
      </c>
      <c r="P22" s="3"/>
      <c r="Q22" s="11" t="s">
        <v>32</v>
      </c>
      <c r="R22" s="3"/>
      <c r="S22" s="3"/>
      <c r="T22" s="3"/>
      <c r="U22" s="3"/>
      <c r="V22" s="3"/>
      <c r="W22" s="3"/>
      <c r="X22" s="3"/>
    </row>
    <row r="23" spans="1:24" ht="13.5" customHeight="1">
      <c r="A23" s="11" t="s">
        <v>33</v>
      </c>
      <c r="B23" s="5"/>
      <c r="C23" s="5"/>
      <c r="D23" s="5"/>
      <c r="E23" s="5"/>
      <c r="F23" s="6">
        <f t="shared" si="4"/>
        <v>0</v>
      </c>
      <c r="G23" s="5"/>
      <c r="H23" s="5"/>
      <c r="I23" s="5"/>
      <c r="J23" s="5"/>
      <c r="K23" s="5"/>
      <c r="L23" s="5"/>
      <c r="M23" s="5"/>
      <c r="N23" s="6">
        <f t="shared" si="5"/>
        <v>0</v>
      </c>
      <c r="O23" s="7">
        <f t="shared" si="6"/>
        <v>0</v>
      </c>
      <c r="P23" s="3"/>
      <c r="Q23" s="11" t="s">
        <v>33</v>
      </c>
      <c r="R23" s="3"/>
      <c r="S23" s="3"/>
      <c r="T23" s="3"/>
      <c r="U23" s="3"/>
      <c r="V23" s="3"/>
      <c r="W23" s="3"/>
      <c r="X23" s="3"/>
    </row>
    <row r="24" spans="1:24" ht="13.5" customHeight="1">
      <c r="A24" s="11" t="s">
        <v>34</v>
      </c>
      <c r="B24" s="5"/>
      <c r="C24" s="5"/>
      <c r="D24" s="5"/>
      <c r="E24" s="5"/>
      <c r="F24" s="6">
        <f t="shared" si="4"/>
        <v>0</v>
      </c>
      <c r="G24" s="5"/>
      <c r="H24" s="5"/>
      <c r="I24" s="5"/>
      <c r="J24" s="5"/>
      <c r="K24" s="5"/>
      <c r="L24" s="5"/>
      <c r="M24" s="5"/>
      <c r="N24" s="6">
        <f t="shared" si="5"/>
        <v>0</v>
      </c>
      <c r="O24" s="7">
        <f t="shared" si="6"/>
        <v>0</v>
      </c>
      <c r="P24" s="3"/>
      <c r="Q24" s="11" t="s">
        <v>34</v>
      </c>
      <c r="R24" s="3"/>
      <c r="S24" s="3"/>
      <c r="T24" s="3"/>
      <c r="U24" s="3"/>
      <c r="V24" s="3"/>
      <c r="W24" s="3"/>
      <c r="X24" s="3"/>
    </row>
    <row r="25" spans="1:24" ht="13.5" customHeight="1">
      <c r="A25" s="11" t="s">
        <v>35</v>
      </c>
      <c r="B25" s="5"/>
      <c r="C25" s="5"/>
      <c r="D25" s="5"/>
      <c r="E25" s="5"/>
      <c r="F25" s="6">
        <f t="shared" si="4"/>
        <v>0</v>
      </c>
      <c r="G25" s="5"/>
      <c r="H25" s="5"/>
      <c r="I25" s="5"/>
      <c r="J25" s="5"/>
      <c r="K25" s="5"/>
      <c r="L25" s="5"/>
      <c r="M25" s="5"/>
      <c r="N25" s="6">
        <f t="shared" si="5"/>
        <v>0</v>
      </c>
      <c r="O25" s="7">
        <f t="shared" si="6"/>
        <v>0</v>
      </c>
      <c r="P25" s="3"/>
      <c r="Q25" s="11" t="s">
        <v>35</v>
      </c>
      <c r="R25" s="3"/>
      <c r="S25" s="3"/>
      <c r="T25" s="3"/>
      <c r="U25" s="3"/>
      <c r="V25" s="3"/>
      <c r="W25" s="3"/>
      <c r="X25" s="3"/>
    </row>
    <row r="26" spans="1:24" ht="24" customHeight="1">
      <c r="A26" s="11" t="s">
        <v>36</v>
      </c>
      <c r="B26" s="5"/>
      <c r="C26" s="5"/>
      <c r="D26" s="5"/>
      <c r="E26" s="5"/>
      <c r="F26" s="6">
        <f t="shared" si="4"/>
        <v>0</v>
      </c>
      <c r="G26" s="5"/>
      <c r="H26" s="5"/>
      <c r="I26" s="5"/>
      <c r="J26" s="5"/>
      <c r="K26" s="5"/>
      <c r="L26" s="5"/>
      <c r="M26" s="5"/>
      <c r="N26" s="6">
        <f t="shared" si="5"/>
        <v>0</v>
      </c>
      <c r="O26" s="7">
        <f t="shared" si="6"/>
        <v>0</v>
      </c>
      <c r="P26" s="3"/>
      <c r="Q26" s="11" t="s">
        <v>36</v>
      </c>
      <c r="R26" s="3"/>
      <c r="S26" s="3"/>
      <c r="T26" s="3"/>
      <c r="U26" s="3"/>
      <c r="V26" s="3"/>
      <c r="W26" s="3"/>
      <c r="X26" s="3"/>
    </row>
    <row r="27" spans="1:24" ht="13.5" customHeight="1">
      <c r="A27" s="11" t="s">
        <v>37</v>
      </c>
      <c r="B27" s="5"/>
      <c r="C27" s="5"/>
      <c r="D27" s="5"/>
      <c r="E27" s="5"/>
      <c r="F27" s="6">
        <f t="shared" si="4"/>
        <v>0</v>
      </c>
      <c r="G27" s="5"/>
      <c r="H27" s="5"/>
      <c r="I27" s="5"/>
      <c r="J27" s="5"/>
      <c r="K27" s="5"/>
      <c r="L27" s="5"/>
      <c r="M27" s="5"/>
      <c r="N27" s="6">
        <f t="shared" si="5"/>
        <v>0</v>
      </c>
      <c r="O27" s="7">
        <f t="shared" si="6"/>
        <v>0</v>
      </c>
      <c r="P27" s="3"/>
      <c r="Q27" s="11" t="s">
        <v>37</v>
      </c>
      <c r="R27" s="3"/>
      <c r="S27" s="3"/>
      <c r="T27" s="3"/>
      <c r="U27" s="3"/>
      <c r="V27" s="3"/>
      <c r="W27" s="3"/>
      <c r="X27" s="3"/>
    </row>
    <row r="28" spans="1:24" ht="13.5" customHeight="1">
      <c r="A28" s="11" t="s">
        <v>38</v>
      </c>
      <c r="B28" s="5"/>
      <c r="C28" s="5"/>
      <c r="D28" s="5"/>
      <c r="E28" s="5"/>
      <c r="F28" s="6">
        <f t="shared" si="4"/>
        <v>0</v>
      </c>
      <c r="G28" s="5"/>
      <c r="H28" s="5"/>
      <c r="I28" s="5"/>
      <c r="J28" s="5"/>
      <c r="K28" s="5"/>
      <c r="L28" s="5"/>
      <c r="M28" s="5"/>
      <c r="N28" s="6">
        <f t="shared" si="5"/>
        <v>0</v>
      </c>
      <c r="O28" s="7">
        <f t="shared" si="6"/>
        <v>0</v>
      </c>
      <c r="P28" s="3"/>
      <c r="Q28" s="11" t="s">
        <v>38</v>
      </c>
      <c r="R28" s="3"/>
      <c r="S28" s="3"/>
      <c r="T28" s="3"/>
      <c r="U28" s="3"/>
      <c r="V28" s="3"/>
      <c r="W28" s="3"/>
      <c r="X28" s="3"/>
    </row>
    <row r="29" spans="1:24" ht="13.5" customHeight="1">
      <c r="A29" s="11" t="s">
        <v>39</v>
      </c>
      <c r="B29" s="5"/>
      <c r="C29" s="5"/>
      <c r="D29" s="5"/>
      <c r="E29" s="5"/>
      <c r="F29" s="6">
        <f t="shared" si="4"/>
        <v>0</v>
      </c>
      <c r="G29" s="5"/>
      <c r="H29" s="5"/>
      <c r="I29" s="5"/>
      <c r="J29" s="5"/>
      <c r="K29" s="5"/>
      <c r="L29" s="5"/>
      <c r="M29" s="5"/>
      <c r="N29" s="6">
        <f t="shared" si="5"/>
        <v>0</v>
      </c>
      <c r="O29" s="7">
        <f t="shared" si="6"/>
        <v>0</v>
      </c>
      <c r="P29" s="3"/>
      <c r="Q29" s="11" t="s">
        <v>39</v>
      </c>
      <c r="R29" s="3"/>
      <c r="S29" s="3"/>
      <c r="T29" s="3"/>
      <c r="U29" s="3"/>
      <c r="V29" s="3"/>
      <c r="W29" s="3"/>
      <c r="X29" s="3"/>
    </row>
    <row r="30" spans="1:24" ht="13.5" customHeight="1">
      <c r="A30" s="11" t="s">
        <v>40</v>
      </c>
      <c r="B30" s="5"/>
      <c r="C30" s="5"/>
      <c r="D30" s="5"/>
      <c r="E30" s="5"/>
      <c r="F30" s="6">
        <f t="shared" si="4"/>
        <v>0</v>
      </c>
      <c r="G30" s="5"/>
      <c r="H30" s="5"/>
      <c r="I30" s="5"/>
      <c r="J30" s="5"/>
      <c r="K30" s="5"/>
      <c r="L30" s="5"/>
      <c r="M30" s="5"/>
      <c r="N30" s="6">
        <f t="shared" si="5"/>
        <v>0</v>
      </c>
      <c r="O30" s="7">
        <f t="shared" si="6"/>
        <v>0</v>
      </c>
      <c r="P30" s="3"/>
      <c r="Q30" s="11" t="s">
        <v>40</v>
      </c>
      <c r="R30" s="3"/>
      <c r="S30" s="3"/>
      <c r="T30" s="3"/>
      <c r="U30" s="3"/>
      <c r="V30" s="3"/>
      <c r="W30" s="3"/>
      <c r="X30" s="3"/>
    </row>
    <row r="31" spans="1:24" ht="24" customHeight="1">
      <c r="A31" s="11" t="s">
        <v>41</v>
      </c>
      <c r="B31" s="5"/>
      <c r="C31" s="5"/>
      <c r="D31" s="5"/>
      <c r="E31" s="5"/>
      <c r="F31" s="6">
        <f t="shared" si="4"/>
        <v>0</v>
      </c>
      <c r="G31" s="5"/>
      <c r="H31" s="5"/>
      <c r="I31" s="5"/>
      <c r="J31" s="5"/>
      <c r="K31" s="5"/>
      <c r="L31" s="5"/>
      <c r="M31" s="5"/>
      <c r="N31" s="6">
        <f t="shared" si="5"/>
        <v>0</v>
      </c>
      <c r="O31" s="7">
        <f t="shared" si="6"/>
        <v>0</v>
      </c>
      <c r="P31" s="3"/>
      <c r="Q31" s="11" t="s">
        <v>41</v>
      </c>
      <c r="R31" s="3"/>
      <c r="S31" s="3"/>
      <c r="T31" s="3"/>
      <c r="U31" s="3"/>
      <c r="V31" s="3"/>
      <c r="W31" s="3"/>
      <c r="X31" s="3"/>
    </row>
    <row r="32" spans="1:24" ht="13.5" customHeight="1">
      <c r="A32" s="12" t="s">
        <v>42</v>
      </c>
      <c r="B32" s="5"/>
      <c r="C32" s="5"/>
      <c r="D32" s="5"/>
      <c r="E32" s="5"/>
      <c r="F32" s="6">
        <f t="shared" si="4"/>
        <v>0</v>
      </c>
      <c r="G32" s="5"/>
      <c r="H32" s="5"/>
      <c r="I32" s="5"/>
      <c r="J32" s="5"/>
      <c r="K32" s="5"/>
      <c r="L32" s="5"/>
      <c r="M32" s="5"/>
      <c r="N32" s="6">
        <f t="shared" si="5"/>
        <v>0</v>
      </c>
      <c r="O32" s="7">
        <f t="shared" si="6"/>
        <v>0</v>
      </c>
      <c r="P32" s="3"/>
      <c r="Q32" s="3"/>
      <c r="R32" s="3"/>
      <c r="S32" s="3"/>
      <c r="T32" s="3"/>
      <c r="U32" s="3"/>
      <c r="V32" s="3"/>
      <c r="W32" s="3"/>
      <c r="X32" s="3"/>
    </row>
    <row r="33" spans="1:24" ht="13.5" customHeight="1">
      <c r="A33" s="9" t="s">
        <v>26</v>
      </c>
      <c r="B33" s="10">
        <f aca="true" t="shared" si="7" ref="B33:O33">SUM(B17:B32)</f>
        <v>0</v>
      </c>
      <c r="C33" s="10">
        <f t="shared" si="7"/>
        <v>0</v>
      </c>
      <c r="D33" s="13">
        <f t="shared" si="7"/>
        <v>0</v>
      </c>
      <c r="E33" s="13">
        <f t="shared" si="7"/>
        <v>0</v>
      </c>
      <c r="F33" s="10">
        <f t="shared" si="7"/>
        <v>0</v>
      </c>
      <c r="G33" s="10">
        <f t="shared" si="7"/>
        <v>0</v>
      </c>
      <c r="H33" s="10">
        <f t="shared" si="7"/>
        <v>0</v>
      </c>
      <c r="I33" s="10">
        <f t="shared" si="7"/>
        <v>0</v>
      </c>
      <c r="J33" s="10">
        <f t="shared" si="7"/>
        <v>0</v>
      </c>
      <c r="K33" s="10">
        <f t="shared" si="7"/>
        <v>0</v>
      </c>
      <c r="L33" s="10">
        <f t="shared" si="7"/>
        <v>0</v>
      </c>
      <c r="M33" s="10">
        <f t="shared" si="7"/>
        <v>0</v>
      </c>
      <c r="N33" s="10">
        <f t="shared" si="7"/>
        <v>0</v>
      </c>
      <c r="O33" s="10">
        <f t="shared" si="7"/>
        <v>0</v>
      </c>
      <c r="P33" s="3"/>
      <c r="Q33" s="3"/>
      <c r="R33" s="3"/>
      <c r="S33" s="3"/>
      <c r="T33" s="3"/>
      <c r="U33" s="3"/>
      <c r="V33" s="3"/>
      <c r="W33" s="3"/>
      <c r="X33" s="3"/>
    </row>
  </sheetData>
  <sheetProtection selectLockedCells="1" selectUnlockedCells="1"/>
  <mergeCells count="2">
    <mergeCell ref="A2:O2"/>
    <mergeCell ref="A16:O16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96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P42" sqref="P42"/>
    </sheetView>
  </sheetViews>
  <sheetFormatPr defaultColWidth="9.00390625" defaultRowHeight="12.75"/>
  <cols>
    <col min="1" max="1" width="33.75390625" style="0" customWidth="1"/>
    <col min="2" max="2" width="12.25390625" style="0" customWidth="1"/>
    <col min="3" max="4" width="9.75390625" style="0" customWidth="1"/>
    <col min="5" max="5" width="10.875" style="0" customWidth="1"/>
    <col min="6" max="17" width="9.75390625" style="0" customWidth="1"/>
    <col min="18" max="18" width="10.00390625" style="0" customWidth="1"/>
    <col min="19" max="19" width="10.2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43"/>
      <c r="C4" s="43"/>
      <c r="D4" s="43"/>
      <c r="E4" s="17">
        <f>SUM(B4+C4+D4)</f>
        <v>0</v>
      </c>
      <c r="F4" s="43">
        <v>210344.06</v>
      </c>
      <c r="G4" s="43">
        <v>212715.62</v>
      </c>
      <c r="H4" s="43">
        <v>206868.83</v>
      </c>
      <c r="I4" s="43">
        <v>217277.06</v>
      </c>
      <c r="J4" s="43">
        <v>210862.07</v>
      </c>
      <c r="K4" s="43">
        <v>603132.06</v>
      </c>
      <c r="L4" s="43">
        <v>0</v>
      </c>
      <c r="M4" s="43">
        <v>121737.87</v>
      </c>
      <c r="N4" s="43">
        <v>302635.15</v>
      </c>
      <c r="O4" s="43">
        <v>217654.98</v>
      </c>
      <c r="P4" s="43">
        <v>208896.93</v>
      </c>
      <c r="Q4" s="43">
        <v>343919.01</v>
      </c>
      <c r="R4" s="18">
        <f>SUM(F4:Q4)</f>
        <v>2856043.6400000006</v>
      </c>
      <c r="S4" s="19">
        <f>SUM(E4-R4)</f>
        <v>-2856043.6400000006</v>
      </c>
      <c r="T4" s="3"/>
      <c r="U4" s="3"/>
      <c r="V4" s="3"/>
      <c r="W4" s="3"/>
      <c r="X4" s="3"/>
      <c r="Y4" s="3"/>
      <c r="Z4" s="3"/>
      <c r="AA4" s="3"/>
      <c r="AB4" s="3"/>
    </row>
    <row r="5" spans="1:28" ht="17.25" customHeight="1">
      <c r="A5" s="15" t="s">
        <v>135</v>
      </c>
      <c r="B5" s="43"/>
      <c r="C5" s="43"/>
      <c r="D5" s="43"/>
      <c r="E5" s="17">
        <f>SUM(B5+C5+D5)</f>
        <v>0</v>
      </c>
      <c r="F5" s="43">
        <v>29145.75</v>
      </c>
      <c r="G5" s="43">
        <v>30730.09</v>
      </c>
      <c r="H5" s="43">
        <v>32488.97</v>
      </c>
      <c r="I5" s="43">
        <v>31908.98</v>
      </c>
      <c r="J5" s="43">
        <v>32500.58</v>
      </c>
      <c r="K5" s="43">
        <v>56998.37</v>
      </c>
      <c r="L5" s="43">
        <v>16686.02</v>
      </c>
      <c r="M5" s="43">
        <v>33278.78</v>
      </c>
      <c r="N5" s="43">
        <v>25350.03</v>
      </c>
      <c r="O5" s="43">
        <v>45384.1</v>
      </c>
      <c r="P5" s="43">
        <v>60336.19</v>
      </c>
      <c r="Q5" s="43">
        <v>82351.79</v>
      </c>
      <c r="R5" s="18">
        <f>SUM(F5:Q5)</f>
        <v>477159.6499999999</v>
      </c>
      <c r="S5" s="19">
        <f>SUM(E5-R5)</f>
        <v>-477159.6499999999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239489.81</v>
      </c>
      <c r="G6" s="21">
        <f t="shared" si="0"/>
        <v>243445.71</v>
      </c>
      <c r="H6" s="21">
        <f t="shared" si="0"/>
        <v>239357.8</v>
      </c>
      <c r="I6" s="21">
        <f t="shared" si="0"/>
        <v>249186.04</v>
      </c>
      <c r="J6" s="21">
        <f t="shared" si="0"/>
        <v>243362.65000000002</v>
      </c>
      <c r="K6" s="21">
        <f t="shared" si="0"/>
        <v>660130.43</v>
      </c>
      <c r="L6" s="21">
        <f t="shared" si="0"/>
        <v>16686.02</v>
      </c>
      <c r="M6" s="21">
        <f t="shared" si="0"/>
        <v>155016.65</v>
      </c>
      <c r="N6" s="21">
        <f t="shared" si="0"/>
        <v>327985.18000000005</v>
      </c>
      <c r="O6" s="21">
        <f t="shared" si="0"/>
        <v>263039.08</v>
      </c>
      <c r="P6" s="21">
        <f t="shared" si="0"/>
        <v>269233.12</v>
      </c>
      <c r="Q6" s="21">
        <f t="shared" si="0"/>
        <v>426270.8</v>
      </c>
      <c r="R6" s="23">
        <f>SUM(F6:Q6)</f>
        <v>3333203.2900000005</v>
      </c>
      <c r="S6" s="24">
        <f>SUM(E6-R6)</f>
        <v>-3333203.2900000005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43"/>
      <c r="C8" s="43"/>
      <c r="D8" s="43"/>
      <c r="E8" s="17">
        <f>SUM(B8+C8+D8)</f>
        <v>0</v>
      </c>
      <c r="F8" s="43">
        <v>47138.29</v>
      </c>
      <c r="G8" s="43">
        <v>47498.71</v>
      </c>
      <c r="H8" s="43">
        <v>48485.92</v>
      </c>
      <c r="I8" s="43">
        <v>48067.98</v>
      </c>
      <c r="J8" s="43">
        <v>47195.71</v>
      </c>
      <c r="K8" s="43">
        <v>132689.05</v>
      </c>
      <c r="L8" s="43">
        <v>680.82</v>
      </c>
      <c r="M8" s="43">
        <v>27466.29</v>
      </c>
      <c r="N8" s="43">
        <v>66579.73</v>
      </c>
      <c r="O8" s="43">
        <v>48674.67</v>
      </c>
      <c r="P8" s="43">
        <v>47742.2</v>
      </c>
      <c r="Q8" s="43">
        <v>76648.01</v>
      </c>
      <c r="R8" s="18">
        <f>SUM(F8:Q8)</f>
        <v>638867.3799999999</v>
      </c>
      <c r="S8" s="19">
        <f>SUM(E8-R8)</f>
        <v>-638867.3799999999</v>
      </c>
      <c r="T8" s="3"/>
      <c r="U8" s="3"/>
      <c r="V8" s="3"/>
      <c r="W8" s="3"/>
      <c r="X8" s="3"/>
      <c r="Y8" s="3"/>
      <c r="Z8" s="3"/>
      <c r="AA8" s="3"/>
      <c r="AB8" s="3"/>
    </row>
    <row r="9" spans="1:28" ht="15.75" customHeight="1">
      <c r="A9" s="15" t="s">
        <v>135</v>
      </c>
      <c r="B9" s="43"/>
      <c r="C9" s="43"/>
      <c r="D9" s="43"/>
      <c r="E9" s="17">
        <f>SUM(B9+C9+D9)</f>
        <v>0</v>
      </c>
      <c r="F9" s="43">
        <v>9046.19</v>
      </c>
      <c r="G9" s="43">
        <v>10560</v>
      </c>
      <c r="H9" s="43">
        <v>10873.49</v>
      </c>
      <c r="I9" s="43">
        <v>10356.58</v>
      </c>
      <c r="J9" s="43">
        <v>9904.68</v>
      </c>
      <c r="K9" s="43">
        <v>14434.5</v>
      </c>
      <c r="L9" s="43">
        <v>7388.09</v>
      </c>
      <c r="M9" s="43">
        <v>10615.46</v>
      </c>
      <c r="N9" s="43">
        <v>7630.94</v>
      </c>
      <c r="O9" s="43">
        <v>12729.71</v>
      </c>
      <c r="P9" s="43">
        <v>15487.99</v>
      </c>
      <c r="Q9" s="43">
        <v>18844.65</v>
      </c>
      <c r="R9" s="18">
        <f>SUM(F9:Q9)</f>
        <v>137872.28</v>
      </c>
      <c r="S9" s="19">
        <f>SUM(E9-R9)</f>
        <v>-137872.28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56184.48</v>
      </c>
      <c r="G10" s="21">
        <f t="shared" si="1"/>
        <v>58058.71</v>
      </c>
      <c r="H10" s="21">
        <f t="shared" si="1"/>
        <v>59359.409999999996</v>
      </c>
      <c r="I10" s="21">
        <f t="shared" si="1"/>
        <v>58424.560000000005</v>
      </c>
      <c r="J10" s="21">
        <f t="shared" si="1"/>
        <v>57100.39</v>
      </c>
      <c r="K10" s="21">
        <f t="shared" si="1"/>
        <v>147123.55</v>
      </c>
      <c r="L10" s="21">
        <f t="shared" si="1"/>
        <v>8068.91</v>
      </c>
      <c r="M10" s="21">
        <f t="shared" si="1"/>
        <v>38081.75</v>
      </c>
      <c r="N10" s="21">
        <f t="shared" si="1"/>
        <v>74210.67</v>
      </c>
      <c r="O10" s="21">
        <f t="shared" si="1"/>
        <v>61404.38</v>
      </c>
      <c r="P10" s="21">
        <f t="shared" si="1"/>
        <v>63230.189999999995</v>
      </c>
      <c r="Q10" s="21">
        <f t="shared" si="1"/>
        <v>95492.66</v>
      </c>
      <c r="R10" s="23">
        <f>SUM(F10:Q10)</f>
        <v>776739.6599999999</v>
      </c>
      <c r="S10" s="24">
        <f>SUM(E10-R10)</f>
        <v>-776739.6599999999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43"/>
      <c r="C12" s="43"/>
      <c r="D12" s="43"/>
      <c r="E12" s="18">
        <f aca="true" t="shared" si="2" ref="E12:E37">SUM(B12+C12+D12)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">
        <f aca="true" t="shared" si="3" ref="R12:R36">SUM(F12:Q12)</f>
        <v>0</v>
      </c>
      <c r="S12" s="19">
        <f aca="true" t="shared" si="4" ref="S12:S23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43"/>
      <c r="C13" s="43"/>
      <c r="D13" s="43"/>
      <c r="E13" s="18">
        <f t="shared" si="2"/>
        <v>0</v>
      </c>
      <c r="F13" s="43"/>
      <c r="G13" s="43"/>
      <c r="H13" s="43"/>
      <c r="I13" s="43"/>
      <c r="J13" s="43"/>
      <c r="K13" s="43">
        <v>502</v>
      </c>
      <c r="L13" s="43"/>
      <c r="M13" s="43"/>
      <c r="N13" s="43"/>
      <c r="O13" s="43"/>
      <c r="P13" s="43">
        <v>4669</v>
      </c>
      <c r="Q13" s="43">
        <v>552</v>
      </c>
      <c r="R13" s="18">
        <f t="shared" si="3"/>
        <v>5723</v>
      </c>
      <c r="S13" s="19">
        <f t="shared" si="4"/>
        <v>-5723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140</v>
      </c>
      <c r="B14" s="43"/>
      <c r="C14" s="43"/>
      <c r="D14" s="43"/>
      <c r="E14" s="18">
        <f t="shared" si="2"/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>
        <v>5220</v>
      </c>
      <c r="R14" s="18">
        <f t="shared" si="3"/>
        <v>5220</v>
      </c>
      <c r="S14" s="19">
        <f t="shared" si="4"/>
        <v>-5220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43"/>
      <c r="C15" s="43"/>
      <c r="D15" s="43"/>
      <c r="E15" s="18">
        <f t="shared" si="2"/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43"/>
      <c r="C16" s="43"/>
      <c r="D16" s="43"/>
      <c r="E16" s="18">
        <f t="shared" si="2"/>
        <v>0</v>
      </c>
      <c r="F16" s="43"/>
      <c r="G16" s="43">
        <v>569.82</v>
      </c>
      <c r="H16" s="43"/>
      <c r="I16" s="43"/>
      <c r="J16" s="43"/>
      <c r="K16" s="43">
        <v>1071.69</v>
      </c>
      <c r="L16" s="43"/>
      <c r="M16" s="43"/>
      <c r="N16" s="43"/>
      <c r="O16" s="43"/>
      <c r="P16" s="43"/>
      <c r="Q16" s="43">
        <v>1167.22</v>
      </c>
      <c r="R16" s="18">
        <f t="shared" si="3"/>
        <v>2808.7300000000005</v>
      </c>
      <c r="S16" s="19">
        <f t="shared" si="4"/>
        <v>-2808.7300000000005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43"/>
      <c r="C17" s="43"/>
      <c r="D17" s="43"/>
      <c r="E17" s="18">
        <f t="shared" si="2"/>
        <v>0</v>
      </c>
      <c r="F17" s="43"/>
      <c r="G17" s="43">
        <v>437</v>
      </c>
      <c r="H17" s="43">
        <v>520</v>
      </c>
      <c r="I17" s="43"/>
      <c r="J17" s="43"/>
      <c r="K17" s="43">
        <v>11559.6</v>
      </c>
      <c r="L17" s="43"/>
      <c r="M17" s="43"/>
      <c r="N17" s="43"/>
      <c r="O17" s="43"/>
      <c r="P17" s="43"/>
      <c r="Q17" s="43"/>
      <c r="R17" s="18">
        <f t="shared" si="3"/>
        <v>12516.6</v>
      </c>
      <c r="S17" s="19">
        <f t="shared" si="4"/>
        <v>-12516.6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43"/>
      <c r="C18" s="43"/>
      <c r="D18" s="43"/>
      <c r="E18" s="18">
        <f t="shared" si="2"/>
        <v>0</v>
      </c>
      <c r="F18" s="43"/>
      <c r="G18" s="43"/>
      <c r="H18" s="43"/>
      <c r="I18" s="43"/>
      <c r="J18" s="43"/>
      <c r="K18" s="43"/>
      <c r="L18" s="43"/>
      <c r="M18" s="43">
        <v>2755</v>
      </c>
      <c r="N18" s="43"/>
      <c r="O18" s="43"/>
      <c r="P18" s="43"/>
      <c r="Q18" s="43"/>
      <c r="R18" s="18">
        <f t="shared" si="3"/>
        <v>2755</v>
      </c>
      <c r="S18" s="19">
        <f t="shared" si="4"/>
        <v>-2755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43"/>
      <c r="C19" s="43"/>
      <c r="D19" s="43"/>
      <c r="E19" s="18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8" t="s">
        <v>66</v>
      </c>
      <c r="B20" s="43"/>
      <c r="C20" s="43"/>
      <c r="D20" s="43"/>
      <c r="E20" s="18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108</v>
      </c>
      <c r="B21" s="43"/>
      <c r="C21" s="43"/>
      <c r="D21" s="43"/>
      <c r="E21" s="18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>
        <v>700</v>
      </c>
      <c r="R21" s="18">
        <f t="shared" si="3"/>
        <v>700</v>
      </c>
      <c r="S21" s="19">
        <f t="shared" si="4"/>
        <v>-700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67</v>
      </c>
      <c r="B22" s="43"/>
      <c r="C22" s="18"/>
      <c r="D22" s="43"/>
      <c r="E22" s="18">
        <f t="shared" si="2"/>
        <v>0</v>
      </c>
      <c r="F22" s="43"/>
      <c r="G22" s="43"/>
      <c r="H22" s="43"/>
      <c r="I22" s="43"/>
      <c r="J22" s="43"/>
      <c r="K22" s="43"/>
      <c r="L22" s="43"/>
      <c r="M22" s="43"/>
      <c r="N22" s="43">
        <f>500+757</f>
        <v>1257</v>
      </c>
      <c r="O22" s="43"/>
      <c r="P22" s="43"/>
      <c r="Q22" s="43">
        <v>2000</v>
      </c>
      <c r="R22" s="18">
        <f t="shared" si="3"/>
        <v>3257</v>
      </c>
      <c r="S22" s="19">
        <f t="shared" si="4"/>
        <v>-3257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68</v>
      </c>
      <c r="B23" s="43"/>
      <c r="C23" s="43"/>
      <c r="D23" s="43"/>
      <c r="E23" s="18">
        <f t="shared" si="2"/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>
        <v>398.72</v>
      </c>
      <c r="Q23" s="43"/>
      <c r="R23" s="18">
        <f t="shared" si="3"/>
        <v>398.72</v>
      </c>
      <c r="S23" s="19">
        <f t="shared" si="4"/>
        <v>-398.72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4" t="s">
        <v>138</v>
      </c>
      <c r="B24" s="43"/>
      <c r="C24" s="43"/>
      <c r="D24" s="43"/>
      <c r="E24" s="18">
        <f t="shared" si="2"/>
        <v>0</v>
      </c>
      <c r="F24" s="43"/>
      <c r="G24" s="43"/>
      <c r="H24" s="43"/>
      <c r="I24" s="43"/>
      <c r="J24" s="43">
        <v>2780</v>
      </c>
      <c r="K24" s="43"/>
      <c r="L24" s="43"/>
      <c r="M24" s="43"/>
      <c r="N24" s="43"/>
      <c r="O24" s="43">
        <v>3198</v>
      </c>
      <c r="P24" s="43"/>
      <c r="Q24" s="43"/>
      <c r="R24" s="18">
        <f t="shared" si="3"/>
        <v>5978</v>
      </c>
      <c r="S24" s="19">
        <f>SUM(E23-R23)</f>
        <v>-398.72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69</v>
      </c>
      <c r="B25" s="43"/>
      <c r="C25" s="43"/>
      <c r="D25" s="43"/>
      <c r="E25" s="18">
        <f t="shared" si="2"/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f t="shared" si="3"/>
        <v>0</v>
      </c>
      <c r="S25" s="19">
        <f aca="true" t="shared" si="5" ref="S25:S36">SUM(E25-R25)</f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70</v>
      </c>
      <c r="B26" s="43"/>
      <c r="C26" s="43"/>
      <c r="D26" s="43"/>
      <c r="E26" s="18">
        <f t="shared" si="2"/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f t="shared" si="3"/>
        <v>0</v>
      </c>
      <c r="S26" s="19">
        <f t="shared" si="5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134</v>
      </c>
      <c r="B27" s="43"/>
      <c r="C27" s="43"/>
      <c r="D27" s="43"/>
      <c r="E27" s="18">
        <f t="shared" si="2"/>
        <v>0</v>
      </c>
      <c r="F27" s="43"/>
      <c r="G27" s="43"/>
      <c r="H27" s="43"/>
      <c r="I27" s="43"/>
      <c r="J27" s="43">
        <v>180</v>
      </c>
      <c r="K27" s="43"/>
      <c r="L27" s="43"/>
      <c r="M27" s="43"/>
      <c r="N27" s="43"/>
      <c r="O27" s="43"/>
      <c r="P27" s="43"/>
      <c r="Q27" s="43"/>
      <c r="R27" s="18">
        <f t="shared" si="3"/>
        <v>180</v>
      </c>
      <c r="S27" s="19">
        <f t="shared" si="5"/>
        <v>-180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132</v>
      </c>
      <c r="B28" s="43"/>
      <c r="C28" s="43"/>
      <c r="D28" s="43"/>
      <c r="E28" s="18">
        <f t="shared" si="2"/>
        <v>0</v>
      </c>
      <c r="F28" s="43"/>
      <c r="G28" s="43"/>
      <c r="H28" s="43">
        <v>6107.01</v>
      </c>
      <c r="I28" s="43"/>
      <c r="J28" s="43"/>
      <c r="K28" s="43"/>
      <c r="L28" s="43"/>
      <c r="M28" s="43"/>
      <c r="N28" s="43"/>
      <c r="O28" s="43"/>
      <c r="P28" s="43"/>
      <c r="Q28" s="43"/>
      <c r="R28" s="18">
        <f t="shared" si="3"/>
        <v>6107.01</v>
      </c>
      <c r="S28" s="19">
        <f t="shared" si="5"/>
        <v>-6107.01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71</v>
      </c>
      <c r="B29" s="43"/>
      <c r="C29" s="43"/>
      <c r="D29" s="43"/>
      <c r="E29" s="18">
        <f t="shared" si="2"/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8">
        <f t="shared" si="3"/>
        <v>0</v>
      </c>
      <c r="S29" s="19">
        <f t="shared" si="5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109</v>
      </c>
      <c r="B30" s="43"/>
      <c r="C30" s="43"/>
      <c r="D30" s="43"/>
      <c r="E30" s="18">
        <f t="shared" si="2"/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>
        <f t="shared" si="3"/>
        <v>0</v>
      </c>
      <c r="S30" s="19">
        <f t="shared" si="5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110</v>
      </c>
      <c r="B31" s="43"/>
      <c r="C31" s="43"/>
      <c r="D31" s="43"/>
      <c r="E31" s="18">
        <f t="shared" si="2"/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f t="shared" si="3"/>
        <v>0</v>
      </c>
      <c r="S31" s="19">
        <f t="shared" si="5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72</v>
      </c>
      <c r="B32" s="43"/>
      <c r="C32" s="43"/>
      <c r="D32" s="43"/>
      <c r="E32" s="18">
        <f t="shared" si="2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>
        <f t="shared" si="3"/>
        <v>0</v>
      </c>
      <c r="S32" s="19">
        <f t="shared" si="5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73</v>
      </c>
      <c r="B33" s="43"/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5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74</v>
      </c>
      <c r="B34" s="43"/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5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139</v>
      </c>
      <c r="B35" s="43"/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>
        <v>3990</v>
      </c>
      <c r="R35" s="18">
        <f t="shared" si="3"/>
        <v>3990</v>
      </c>
      <c r="S35" s="19">
        <f t="shared" si="5"/>
        <v>-3990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4" t="s">
        <v>141</v>
      </c>
      <c r="B36" s="18"/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>
        <f>920+260</f>
        <v>1180</v>
      </c>
      <c r="R36" s="18">
        <f t="shared" si="3"/>
        <v>1180</v>
      </c>
      <c r="S36" s="19">
        <f t="shared" si="5"/>
        <v>-1180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25" t="s">
        <v>26</v>
      </c>
      <c r="B37" s="23">
        <f>SUM(B12:B36)</f>
        <v>0</v>
      </c>
      <c r="C37" s="23">
        <f>SUM(C12:C36)</f>
        <v>0</v>
      </c>
      <c r="D37" s="22">
        <f>SUM(D12:D36)</f>
        <v>0</v>
      </c>
      <c r="E37" s="23">
        <f t="shared" si="2"/>
        <v>0</v>
      </c>
      <c r="F37" s="23">
        <f aca="true" t="shared" si="6" ref="F37:S37">SUM(F12:F36)</f>
        <v>0</v>
      </c>
      <c r="G37" s="23">
        <f t="shared" si="6"/>
        <v>1006.82</v>
      </c>
      <c r="H37" s="23">
        <f t="shared" si="6"/>
        <v>6627.01</v>
      </c>
      <c r="I37" s="23">
        <f t="shared" si="6"/>
        <v>0</v>
      </c>
      <c r="J37" s="23">
        <f t="shared" si="6"/>
        <v>2960</v>
      </c>
      <c r="K37" s="23">
        <f t="shared" si="6"/>
        <v>13133.29</v>
      </c>
      <c r="L37" s="23">
        <f t="shared" si="6"/>
        <v>0</v>
      </c>
      <c r="M37" s="23">
        <f t="shared" si="6"/>
        <v>2755</v>
      </c>
      <c r="N37" s="23">
        <f t="shared" si="6"/>
        <v>1257</v>
      </c>
      <c r="O37" s="23">
        <f t="shared" si="6"/>
        <v>3198</v>
      </c>
      <c r="P37" s="23">
        <f t="shared" si="6"/>
        <v>5067.72</v>
      </c>
      <c r="Q37" s="23">
        <f t="shared" si="6"/>
        <v>14809.220000000001</v>
      </c>
      <c r="R37" s="23">
        <f t="shared" si="6"/>
        <v>50814.060000000005</v>
      </c>
      <c r="S37" s="23">
        <f t="shared" si="6"/>
        <v>-45234.780000000006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79" t="s">
        <v>75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25" t="s">
        <v>22</v>
      </c>
      <c r="B39" s="44"/>
      <c r="C39" s="23"/>
      <c r="D39" s="23"/>
      <c r="E39" s="23">
        <f>SUM(B39+C39+D39)</f>
        <v>0</v>
      </c>
      <c r="F39" s="23"/>
      <c r="G39" s="23"/>
      <c r="H39" s="23"/>
      <c r="I39" s="23"/>
      <c r="J39" s="23"/>
      <c r="K39" s="23"/>
      <c r="L39" s="23"/>
      <c r="M39" s="44"/>
      <c r="N39" s="23"/>
      <c r="O39" s="23"/>
      <c r="P39" s="23"/>
      <c r="Q39" s="23"/>
      <c r="R39" s="23">
        <f>SUM(F39:Q39)</f>
        <v>0</v>
      </c>
      <c r="S39" s="24">
        <f>SUM(E39-R39)</f>
        <v>0</v>
      </c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79" t="s">
        <v>76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25" t="s">
        <v>77</v>
      </c>
      <c r="B41" s="44"/>
      <c r="C41" s="44"/>
      <c r="D41" s="44"/>
      <c r="E41" s="23">
        <f>SUM(B41+C41+D41)</f>
        <v>0</v>
      </c>
      <c r="F41" s="23"/>
      <c r="G41" s="44">
        <v>85</v>
      </c>
      <c r="H41" s="44">
        <f>340+204</f>
        <v>544</v>
      </c>
      <c r="I41" s="44">
        <v>68</v>
      </c>
      <c r="J41" s="44">
        <f>183.62+156.38</f>
        <v>340</v>
      </c>
      <c r="K41" s="44">
        <f>151.2+137.8</f>
        <v>289</v>
      </c>
      <c r="L41" s="44"/>
      <c r="M41" s="44"/>
      <c r="N41" s="44"/>
      <c r="O41" s="44">
        <f>216.6+567.4+104</f>
        <v>888</v>
      </c>
      <c r="P41" s="44">
        <f>10.44+287.49+127.94</f>
        <v>425.87</v>
      </c>
      <c r="Q41" s="44">
        <f>60.8+222.33+6.96+26.71+105+159.9+536.89</f>
        <v>1118.59</v>
      </c>
      <c r="R41" s="23">
        <f>SUM(F41:Q41)</f>
        <v>3758.46</v>
      </c>
      <c r="S41" s="24">
        <f>SUM(E41-R41)</f>
        <v>-3758.46</v>
      </c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133</v>
      </c>
      <c r="B42" s="44"/>
      <c r="C42" s="44"/>
      <c r="D42" s="44"/>
      <c r="E42" s="23">
        <f>SUM(B42+C42+D42)</f>
        <v>0</v>
      </c>
      <c r="F42" s="23"/>
      <c r="G42" s="44">
        <f>3748.91+3698.9</f>
        <v>7447.8099999999995</v>
      </c>
      <c r="H42" s="44">
        <f>3283.68+2752.26</f>
        <v>6035.9400000000005</v>
      </c>
      <c r="I42" s="44">
        <f>2286.1+379.5</f>
        <v>2665.6</v>
      </c>
      <c r="J42" s="44">
        <f>940.58+2396.53+1602.37</f>
        <v>4939.48</v>
      </c>
      <c r="K42" s="44">
        <f>340.04+2004.08</f>
        <v>2344.12</v>
      </c>
      <c r="L42" s="44"/>
      <c r="M42" s="44"/>
      <c r="N42" s="44"/>
      <c r="O42" s="44">
        <v>624</v>
      </c>
      <c r="P42" s="44">
        <f>93.96+175.41+1286.38</f>
        <v>1555.75</v>
      </c>
      <c r="Q42" s="44">
        <f>1424.57+221.85+97.44+157.49+945+1749.49</f>
        <v>4595.84</v>
      </c>
      <c r="R42" s="23">
        <f>SUM(F42:Q42)</f>
        <v>30208.54</v>
      </c>
      <c r="S42" s="24">
        <f>SUM(E42-R42)</f>
        <v>-30208.54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43"/>
      <c r="C44" s="43"/>
      <c r="D44" s="43"/>
      <c r="E44" s="18">
        <f aca="true" t="shared" si="7" ref="E44:E68">SUM(B44+C44+D44)</f>
        <v>0</v>
      </c>
      <c r="F44" s="43"/>
      <c r="G44" s="43"/>
      <c r="H44" s="43">
        <v>564.6</v>
      </c>
      <c r="I44" s="43"/>
      <c r="J44" s="43"/>
      <c r="K44" s="43"/>
      <c r="L44" s="43"/>
      <c r="M44" s="43"/>
      <c r="N44" s="43"/>
      <c r="O44" s="43"/>
      <c r="P44" s="43">
        <v>600</v>
      </c>
      <c r="Q44" s="43"/>
      <c r="R44" s="18">
        <f aca="true" t="shared" si="8" ref="R44:R67">SUM(F44:Q44)</f>
        <v>1164.6</v>
      </c>
      <c r="S44" s="19">
        <f aca="true" t="shared" si="9" ref="S44:S67">SUM(E44-R44)</f>
        <v>-1164.6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43"/>
      <c r="C45" s="43"/>
      <c r="D45" s="43"/>
      <c r="E45" s="18">
        <f t="shared" si="7"/>
        <v>0</v>
      </c>
      <c r="F45" s="43"/>
      <c r="G45" s="43">
        <v>300</v>
      </c>
      <c r="H45" s="43">
        <v>136</v>
      </c>
      <c r="I45" s="43"/>
      <c r="J45" s="43"/>
      <c r="K45" s="43">
        <v>581</v>
      </c>
      <c r="L45" s="43"/>
      <c r="M45" s="43"/>
      <c r="N45" s="43">
        <v>272</v>
      </c>
      <c r="O45" s="43"/>
      <c r="P45" s="43">
        <v>272</v>
      </c>
      <c r="Q45" s="43"/>
      <c r="R45" s="18">
        <f t="shared" si="8"/>
        <v>1561</v>
      </c>
      <c r="S45" s="19">
        <f t="shared" si="9"/>
        <v>-1561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30</v>
      </c>
      <c r="B46" s="43"/>
      <c r="C46" s="43"/>
      <c r="D46" s="43"/>
      <c r="E46" s="18">
        <f t="shared" si="7"/>
        <v>0</v>
      </c>
      <c r="F46" s="43"/>
      <c r="G46" s="43">
        <v>480</v>
      </c>
      <c r="H46" s="43">
        <v>480</v>
      </c>
      <c r="I46" s="43">
        <v>480</v>
      </c>
      <c r="J46" s="43">
        <v>480</v>
      </c>
      <c r="K46" s="43">
        <v>480</v>
      </c>
      <c r="L46" s="43">
        <v>480</v>
      </c>
      <c r="M46" s="43">
        <v>480</v>
      </c>
      <c r="N46" s="43">
        <v>480</v>
      </c>
      <c r="O46" s="43">
        <f>480+480</f>
        <v>960</v>
      </c>
      <c r="P46" s="43">
        <v>480</v>
      </c>
      <c r="Q46" s="43">
        <v>480</v>
      </c>
      <c r="R46" s="18">
        <f t="shared" si="8"/>
        <v>5760</v>
      </c>
      <c r="S46" s="19">
        <f t="shared" si="9"/>
        <v>-5760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80</v>
      </c>
      <c r="B47" s="43"/>
      <c r="C47" s="43"/>
      <c r="D47" s="43"/>
      <c r="E47" s="18">
        <f t="shared" si="7"/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8">
        <f t="shared" si="8"/>
        <v>0</v>
      </c>
      <c r="S47" s="19">
        <f t="shared" si="9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144</v>
      </c>
      <c r="B48" s="43"/>
      <c r="C48" s="43"/>
      <c r="D48" s="43"/>
      <c r="E48" s="18">
        <f t="shared" si="7"/>
        <v>0</v>
      </c>
      <c r="F48" s="43"/>
      <c r="G48" s="43"/>
      <c r="H48" s="43"/>
      <c r="I48" s="43"/>
      <c r="J48" s="43"/>
      <c r="K48" s="43">
        <v>5431.2</v>
      </c>
      <c r="L48" s="43"/>
      <c r="M48" s="43"/>
      <c r="N48" s="43"/>
      <c r="O48" s="43"/>
      <c r="P48" s="43"/>
      <c r="Q48" s="43"/>
      <c r="R48" s="18">
        <f t="shared" si="8"/>
        <v>5431.2</v>
      </c>
      <c r="S48" s="19">
        <f t="shared" si="9"/>
        <v>-5431.2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137</v>
      </c>
      <c r="B49" s="43"/>
      <c r="C49" s="43"/>
      <c r="D49" s="43"/>
      <c r="E49" s="18">
        <f t="shared" si="7"/>
        <v>0</v>
      </c>
      <c r="F49" s="43"/>
      <c r="G49" s="43"/>
      <c r="H49" s="43"/>
      <c r="I49" s="43"/>
      <c r="J49" s="43"/>
      <c r="K49" s="43"/>
      <c r="L49" s="43"/>
      <c r="M49" s="43">
        <v>2600</v>
      </c>
      <c r="N49" s="43"/>
      <c r="O49" s="43"/>
      <c r="P49" s="43"/>
      <c r="Q49" s="43"/>
      <c r="R49" s="18">
        <f t="shared" si="8"/>
        <v>2600</v>
      </c>
      <c r="S49" s="19">
        <f t="shared" si="9"/>
        <v>-2600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143</v>
      </c>
      <c r="B50" s="43"/>
      <c r="C50" s="43"/>
      <c r="D50" s="43"/>
      <c r="E50" s="18">
        <f t="shared" si="7"/>
        <v>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>
        <v>4953</v>
      </c>
      <c r="R50" s="18">
        <f t="shared" si="8"/>
        <v>4953</v>
      </c>
      <c r="S50" s="19">
        <f t="shared" si="9"/>
        <v>-4953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81</v>
      </c>
      <c r="B51" s="43"/>
      <c r="C51" s="43"/>
      <c r="D51" s="43"/>
      <c r="E51" s="18">
        <f t="shared" si="7"/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8">
        <f t="shared" si="8"/>
        <v>0</v>
      </c>
      <c r="S51" s="19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>
      <c r="A52" s="11" t="s">
        <v>35</v>
      </c>
      <c r="B52" s="43"/>
      <c r="C52" s="43"/>
      <c r="D52" s="43"/>
      <c r="E52" s="18">
        <f t="shared" si="7"/>
        <v>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18">
        <f t="shared" si="8"/>
        <v>0</v>
      </c>
      <c r="S52" s="19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>
      <c r="A53" s="11" t="s">
        <v>82</v>
      </c>
      <c r="B53" s="43"/>
      <c r="C53" s="43"/>
      <c r="D53" s="43"/>
      <c r="E53" s="18">
        <f t="shared" si="7"/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18">
        <f t="shared" si="8"/>
        <v>0</v>
      </c>
      <c r="S53" s="19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39</v>
      </c>
      <c r="B54" s="43"/>
      <c r="C54" s="43"/>
      <c r="D54" s="43"/>
      <c r="E54" s="18">
        <f t="shared" si="7"/>
        <v>0</v>
      </c>
      <c r="F54" s="43"/>
      <c r="G54" s="43"/>
      <c r="H54" s="43">
        <v>389.46</v>
      </c>
      <c r="I54" s="43"/>
      <c r="J54" s="43"/>
      <c r="K54" s="43"/>
      <c r="L54" s="43"/>
      <c r="M54" s="43"/>
      <c r="N54" s="43"/>
      <c r="O54" s="43"/>
      <c r="P54" s="43"/>
      <c r="Q54" s="43">
        <v>389.46</v>
      </c>
      <c r="R54" s="18">
        <f t="shared" si="8"/>
        <v>778.92</v>
      </c>
      <c r="S54" s="19">
        <f t="shared" si="9"/>
        <v>-778.92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40</v>
      </c>
      <c r="B55" s="43"/>
      <c r="C55" s="43"/>
      <c r="D55" s="43"/>
      <c r="E55" s="18">
        <f t="shared" si="7"/>
        <v>0</v>
      </c>
      <c r="F55" s="43"/>
      <c r="G55" s="43"/>
      <c r="H55" s="43">
        <v>996.18</v>
      </c>
      <c r="I55" s="43"/>
      <c r="J55" s="43">
        <v>996.18</v>
      </c>
      <c r="K55" s="43"/>
      <c r="L55" s="43"/>
      <c r="M55" s="43"/>
      <c r="N55" s="43"/>
      <c r="O55" s="43"/>
      <c r="P55" s="43">
        <v>5345.76</v>
      </c>
      <c r="Q55" s="43"/>
      <c r="R55" s="18">
        <f t="shared" si="8"/>
        <v>7338.12</v>
      </c>
      <c r="S55" s="19">
        <f t="shared" si="9"/>
        <v>-7338.12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11" t="s">
        <v>83</v>
      </c>
      <c r="B56" s="43"/>
      <c r="C56" s="43"/>
      <c r="D56" s="43"/>
      <c r="E56" s="18">
        <f t="shared" si="7"/>
        <v>0</v>
      </c>
      <c r="F56" s="43"/>
      <c r="G56" s="43">
        <f>495+495</f>
        <v>990</v>
      </c>
      <c r="H56" s="43">
        <v>495</v>
      </c>
      <c r="I56" s="43">
        <v>495</v>
      </c>
      <c r="J56" s="43">
        <v>495</v>
      </c>
      <c r="K56" s="43">
        <v>495</v>
      </c>
      <c r="L56" s="43"/>
      <c r="M56" s="43"/>
      <c r="N56" s="43">
        <v>495</v>
      </c>
      <c r="O56" s="43"/>
      <c r="P56" s="43">
        <f>495+495</f>
        <v>990</v>
      </c>
      <c r="Q56" s="43">
        <v>495</v>
      </c>
      <c r="R56" s="18">
        <f t="shared" si="8"/>
        <v>4950</v>
      </c>
      <c r="S56" s="19">
        <f t="shared" si="9"/>
        <v>-4950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11" t="s">
        <v>38</v>
      </c>
      <c r="B57" s="43"/>
      <c r="C57" s="43"/>
      <c r="D57" s="43"/>
      <c r="E57" s="18">
        <f t="shared" si="7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8">
        <f t="shared" si="8"/>
        <v>0</v>
      </c>
      <c r="S57" s="19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11" t="s">
        <v>84</v>
      </c>
      <c r="B58" s="43"/>
      <c r="C58" s="43"/>
      <c r="D58" s="43"/>
      <c r="E58" s="18">
        <f t="shared" si="7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8">
        <f t="shared" si="8"/>
        <v>0</v>
      </c>
      <c r="S58" s="19">
        <f t="shared" si="9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11" t="s">
        <v>136</v>
      </c>
      <c r="B59" s="43"/>
      <c r="C59" s="43"/>
      <c r="D59" s="43"/>
      <c r="E59" s="18">
        <f t="shared" si="7"/>
        <v>0</v>
      </c>
      <c r="F59" s="43"/>
      <c r="G59" s="43"/>
      <c r="H59" s="43"/>
      <c r="I59" s="43"/>
      <c r="J59" s="43"/>
      <c r="K59" s="43"/>
      <c r="L59" s="43"/>
      <c r="M59" s="43">
        <f>2630+11793.6</f>
        <v>14423.6</v>
      </c>
      <c r="N59" s="43"/>
      <c r="O59" s="43"/>
      <c r="P59" s="43"/>
      <c r="Q59" s="43"/>
      <c r="R59" s="18">
        <f t="shared" si="8"/>
        <v>14423.6</v>
      </c>
      <c r="S59" s="19">
        <f t="shared" si="9"/>
        <v>-14423.6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customHeight="1">
      <c r="A60" s="11" t="s">
        <v>142</v>
      </c>
      <c r="B60" s="43"/>
      <c r="C60" s="43"/>
      <c r="D60" s="43"/>
      <c r="E60" s="18">
        <f t="shared" si="7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>
        <v>2100</v>
      </c>
      <c r="R60" s="18">
        <f t="shared" si="8"/>
        <v>2100</v>
      </c>
      <c r="S60" s="19">
        <f t="shared" si="9"/>
        <v>-2100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11" t="s">
        <v>85</v>
      </c>
      <c r="B61" s="43"/>
      <c r="C61" s="43"/>
      <c r="D61" s="43"/>
      <c r="E61" s="18">
        <f t="shared" si="7"/>
        <v>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8">
        <f t="shared" si="8"/>
        <v>0</v>
      </c>
      <c r="S61" s="19">
        <f t="shared" si="9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28" t="s">
        <v>86</v>
      </c>
      <c r="B62" s="43"/>
      <c r="C62" s="43"/>
      <c r="D62" s="43"/>
      <c r="E62" s="18">
        <f t="shared" si="7"/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>
        <v>831</v>
      </c>
      <c r="Q62" s="43"/>
      <c r="R62" s="18">
        <f t="shared" si="8"/>
        <v>831</v>
      </c>
      <c r="S62" s="19">
        <f t="shared" si="9"/>
        <v>-831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1" t="s">
        <v>87</v>
      </c>
      <c r="B63" s="43"/>
      <c r="C63" s="43"/>
      <c r="D63" s="43"/>
      <c r="E63" s="18">
        <f t="shared" si="7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>
        <f t="shared" si="8"/>
        <v>0</v>
      </c>
      <c r="S63" s="19">
        <f t="shared" si="9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>
      <c r="A64" s="27" t="s">
        <v>88</v>
      </c>
      <c r="B64" s="43"/>
      <c r="C64" s="43"/>
      <c r="D64" s="43"/>
      <c r="E64" s="18">
        <f t="shared" si="7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8">
        <f t="shared" si="8"/>
        <v>0</v>
      </c>
      <c r="S64" s="19">
        <f t="shared" si="9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>
      <c r="A65" s="8" t="s">
        <v>131</v>
      </c>
      <c r="B65" s="43"/>
      <c r="C65" s="43"/>
      <c r="D65" s="43"/>
      <c r="E65" s="18">
        <f t="shared" si="7"/>
        <v>0</v>
      </c>
      <c r="F65" s="43"/>
      <c r="G65" s="43"/>
      <c r="H65" s="43">
        <v>3000</v>
      </c>
      <c r="I65" s="43"/>
      <c r="J65" s="43"/>
      <c r="K65" s="43"/>
      <c r="L65" s="43"/>
      <c r="M65" s="43"/>
      <c r="N65" s="43">
        <v>800</v>
      </c>
      <c r="O65" s="43"/>
      <c r="P65" s="43"/>
      <c r="Q65" s="43"/>
      <c r="R65" s="18">
        <f t="shared" si="8"/>
        <v>3800</v>
      </c>
      <c r="S65" s="19">
        <f t="shared" si="9"/>
        <v>-3800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45"/>
      <c r="B66" s="43"/>
      <c r="C66" s="43"/>
      <c r="D66" s="43"/>
      <c r="E66" s="18">
        <f t="shared" si="7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8">
        <f t="shared" si="8"/>
        <v>0</v>
      </c>
      <c r="S66" s="19">
        <f t="shared" si="9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11" t="s">
        <v>111</v>
      </c>
      <c r="B67" s="43"/>
      <c r="C67" s="43"/>
      <c r="D67" s="43"/>
      <c r="E67" s="18">
        <f t="shared" si="7"/>
        <v>0</v>
      </c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18">
        <f t="shared" si="8"/>
        <v>0</v>
      </c>
      <c r="S67" s="19">
        <f t="shared" si="9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25" t="s">
        <v>26</v>
      </c>
      <c r="B68" s="23">
        <f>SUM(B44:B67)</f>
        <v>0</v>
      </c>
      <c r="C68" s="22">
        <f>SUM(C44:C67)</f>
        <v>0</v>
      </c>
      <c r="D68" s="26">
        <f>SUM(D44:D67)</f>
        <v>0</v>
      </c>
      <c r="E68" s="23">
        <f t="shared" si="7"/>
        <v>0</v>
      </c>
      <c r="F68" s="23">
        <f aca="true" t="shared" si="10" ref="F68:S68">SUM(F44:F67)</f>
        <v>0</v>
      </c>
      <c r="G68" s="23">
        <f t="shared" si="10"/>
        <v>1770</v>
      </c>
      <c r="H68" s="23">
        <f t="shared" si="10"/>
        <v>6061.24</v>
      </c>
      <c r="I68" s="23">
        <f t="shared" si="10"/>
        <v>975</v>
      </c>
      <c r="J68" s="23">
        <f t="shared" si="10"/>
        <v>1971.1799999999998</v>
      </c>
      <c r="K68" s="23">
        <f t="shared" si="10"/>
        <v>6987.2</v>
      </c>
      <c r="L68" s="23">
        <f t="shared" si="10"/>
        <v>480</v>
      </c>
      <c r="M68" s="23">
        <f t="shared" si="10"/>
        <v>17503.6</v>
      </c>
      <c r="N68" s="23">
        <f t="shared" si="10"/>
        <v>2047</v>
      </c>
      <c r="O68" s="23">
        <f t="shared" si="10"/>
        <v>960</v>
      </c>
      <c r="P68" s="23">
        <f t="shared" si="10"/>
        <v>8518.76</v>
      </c>
      <c r="Q68" s="23">
        <f t="shared" si="10"/>
        <v>8417.46</v>
      </c>
      <c r="R68" s="23">
        <f t="shared" si="10"/>
        <v>55691.439999999995</v>
      </c>
      <c r="S68" s="23">
        <f t="shared" si="10"/>
        <v>-55691.439999999995</v>
      </c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75" t="s">
        <v>89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29" t="s">
        <v>90</v>
      </c>
      <c r="B70" s="44"/>
      <c r="C70" s="44"/>
      <c r="D70" s="44"/>
      <c r="E70" s="30">
        <f>SUM(B70+C70+D70)</f>
        <v>0</v>
      </c>
      <c r="F70" s="44"/>
      <c r="G70" s="44"/>
      <c r="H70" s="44"/>
      <c r="I70" s="44"/>
      <c r="J70" s="44">
        <v>300</v>
      </c>
      <c r="K70" s="44"/>
      <c r="L70" s="44"/>
      <c r="M70" s="44"/>
      <c r="N70" s="44"/>
      <c r="O70" s="44"/>
      <c r="P70" s="44"/>
      <c r="Q70" s="44">
        <v>300</v>
      </c>
      <c r="R70" s="30">
        <f>SUM(F70:Q70)</f>
        <v>600</v>
      </c>
      <c r="S70" s="31">
        <f>SUM(E70-R70)</f>
        <v>-600</v>
      </c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80" t="s">
        <v>91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92</v>
      </c>
      <c r="B72" s="43"/>
      <c r="C72" s="43"/>
      <c r="D72" s="43"/>
      <c r="E72" s="18">
        <f>SUM(B72+C72+D72)</f>
        <v>0</v>
      </c>
      <c r="F72" s="43"/>
      <c r="G72" s="43">
        <f>54130.16+85575.16</f>
        <v>139705.32</v>
      </c>
      <c r="H72" s="43">
        <v>65892.11</v>
      </c>
      <c r="I72" s="43">
        <v>20086.98</v>
      </c>
      <c r="J72" s="43"/>
      <c r="K72" s="43"/>
      <c r="L72" s="43"/>
      <c r="M72" s="43"/>
      <c r="N72" s="43"/>
      <c r="O72" s="43"/>
      <c r="P72" s="43"/>
      <c r="Q72" s="43"/>
      <c r="R72" s="17">
        <f>SUM(F72:Q72)</f>
        <v>225684.41</v>
      </c>
      <c r="S72" s="19">
        <f>SUM(E72-R72)</f>
        <v>-225684.41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46" t="s">
        <v>93</v>
      </c>
      <c r="B73" s="47"/>
      <c r="C73" s="47"/>
      <c r="D73" s="48"/>
      <c r="E73" s="18">
        <f>SUM(B73+C73+D73)</f>
        <v>0</v>
      </c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18">
        <f>SUM(F73:Q73)</f>
        <v>0</v>
      </c>
      <c r="S73" s="19">
        <f>SUM(E73-R73)</f>
        <v>0</v>
      </c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customHeight="1">
      <c r="A74" s="37" t="s">
        <v>26</v>
      </c>
      <c r="B74" s="22">
        <f aca="true" t="shared" si="11" ref="B74:I74">SUM(B72:B73)</f>
        <v>0</v>
      </c>
      <c r="C74" s="22">
        <f t="shared" si="11"/>
        <v>0</v>
      </c>
      <c r="D74" s="22">
        <f t="shared" si="11"/>
        <v>0</v>
      </c>
      <c r="E74" s="22">
        <f t="shared" si="11"/>
        <v>0</v>
      </c>
      <c r="F74" s="22">
        <f t="shared" si="11"/>
        <v>0</v>
      </c>
      <c r="G74" s="22">
        <f t="shared" si="11"/>
        <v>139705.32</v>
      </c>
      <c r="H74" s="22">
        <f t="shared" si="11"/>
        <v>65892.11</v>
      </c>
      <c r="I74" s="22">
        <f t="shared" si="11"/>
        <v>20086.98</v>
      </c>
      <c r="J74" s="22">
        <v>0</v>
      </c>
      <c r="K74" s="22">
        <f aca="true" t="shared" si="12" ref="K74:S74">SUM(K72:K73)</f>
        <v>0</v>
      </c>
      <c r="L74" s="22">
        <f t="shared" si="12"/>
        <v>0</v>
      </c>
      <c r="M74" s="22">
        <f t="shared" si="12"/>
        <v>0</v>
      </c>
      <c r="N74" s="22">
        <f t="shared" si="12"/>
        <v>0</v>
      </c>
      <c r="O74" s="22">
        <f t="shared" si="12"/>
        <v>0</v>
      </c>
      <c r="P74" s="22">
        <f t="shared" si="12"/>
        <v>0</v>
      </c>
      <c r="Q74" s="22">
        <f t="shared" si="12"/>
        <v>0</v>
      </c>
      <c r="R74" s="22">
        <f t="shared" si="12"/>
        <v>225684.41</v>
      </c>
      <c r="S74" s="22">
        <f t="shared" si="12"/>
        <v>-225684.41</v>
      </c>
      <c r="T74" s="32"/>
      <c r="U74" s="32"/>
      <c r="V74" s="32"/>
      <c r="W74" s="32"/>
      <c r="X74" s="32"/>
      <c r="Y74" s="32"/>
      <c r="Z74" s="32"/>
      <c r="AA74" s="32"/>
      <c r="AB74" s="32"/>
    </row>
    <row r="75" spans="1:19" ht="12.75" customHeight="1">
      <c r="A75" s="80" t="s">
        <v>94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1:19" ht="12.75" customHeight="1">
      <c r="A76" s="35" t="s">
        <v>95</v>
      </c>
      <c r="B76" s="43"/>
      <c r="C76" s="43"/>
      <c r="D76" s="43"/>
      <c r="E76" s="18">
        <f>SUM(B76+C76+D76)</f>
        <v>0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18">
        <f>SUM(F76:Q76)</f>
        <v>0</v>
      </c>
      <c r="S76" s="19">
        <f>SUM(E76-R76)</f>
        <v>0</v>
      </c>
    </row>
    <row r="77" spans="1:19" ht="12.75" customHeight="1">
      <c r="A77" s="35" t="s">
        <v>93</v>
      </c>
      <c r="B77" s="47"/>
      <c r="C77" s="47"/>
      <c r="D77" s="49"/>
      <c r="E77" s="18">
        <f>SUM(B77+C77+D77)</f>
        <v>0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18">
        <f>SUM(F77:Q77)</f>
        <v>0</v>
      </c>
      <c r="S77" s="19">
        <f>SUM(E77-R77)</f>
        <v>0</v>
      </c>
    </row>
    <row r="78" spans="1:19" ht="12.75">
      <c r="A78" s="37"/>
      <c r="B78" s="22">
        <f aca="true" t="shared" si="13" ref="B78:S78">SUM(B76:B77)</f>
        <v>0</v>
      </c>
      <c r="C78" s="22">
        <f t="shared" si="13"/>
        <v>0</v>
      </c>
      <c r="D78" s="22">
        <f t="shared" si="13"/>
        <v>0</v>
      </c>
      <c r="E78" s="22">
        <f t="shared" si="13"/>
        <v>0</v>
      </c>
      <c r="F78" s="22">
        <f t="shared" si="13"/>
        <v>0</v>
      </c>
      <c r="G78" s="22">
        <f t="shared" si="13"/>
        <v>0</v>
      </c>
      <c r="H78" s="22">
        <f t="shared" si="13"/>
        <v>0</v>
      </c>
      <c r="I78" s="22">
        <f t="shared" si="13"/>
        <v>0</v>
      </c>
      <c r="J78" s="22">
        <f t="shared" si="13"/>
        <v>0</v>
      </c>
      <c r="K78" s="22">
        <f t="shared" si="13"/>
        <v>0</v>
      </c>
      <c r="L78" s="22">
        <f t="shared" si="13"/>
        <v>0</v>
      </c>
      <c r="M78" s="22">
        <f t="shared" si="13"/>
        <v>0</v>
      </c>
      <c r="N78" s="22">
        <f t="shared" si="13"/>
        <v>0</v>
      </c>
      <c r="O78" s="22">
        <f t="shared" si="13"/>
        <v>0</v>
      </c>
      <c r="P78" s="22">
        <f t="shared" si="13"/>
        <v>0</v>
      </c>
      <c r="Q78" s="22">
        <f t="shared" si="13"/>
        <v>0</v>
      </c>
      <c r="R78" s="22">
        <f t="shared" si="13"/>
        <v>0</v>
      </c>
      <c r="S78" s="22">
        <f t="shared" si="13"/>
        <v>0</v>
      </c>
    </row>
    <row r="79" spans="1:19" ht="12.75">
      <c r="A79" s="80" t="s">
        <v>96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</row>
    <row r="80" spans="1:19" ht="12.75">
      <c r="A80" s="40" t="s">
        <v>97</v>
      </c>
      <c r="B80" s="43"/>
      <c r="C80" s="43"/>
      <c r="D80" s="43"/>
      <c r="E80" s="18">
        <f>SUM(B80+C80+D80)</f>
        <v>0</v>
      </c>
      <c r="F80" s="43"/>
      <c r="G80" s="43">
        <f>801.36+1548.53</f>
        <v>2349.89</v>
      </c>
      <c r="H80" s="43">
        <v>3837.31</v>
      </c>
      <c r="I80" s="43">
        <v>4057.46</v>
      </c>
      <c r="J80" s="43">
        <f>1311.51+2745.95</f>
        <v>4057.46</v>
      </c>
      <c r="K80" s="43">
        <f>962.52+2015.25</f>
        <v>2977.77</v>
      </c>
      <c r="L80" s="43">
        <f>305.65+639.95</f>
        <v>945.6</v>
      </c>
      <c r="M80" s="43">
        <v>735.84</v>
      </c>
      <c r="N80" s="43">
        <v>1009.39</v>
      </c>
      <c r="O80" s="43">
        <f>1182.96+950.34+754.63</f>
        <v>2887.9300000000003</v>
      </c>
      <c r="P80" s="43">
        <f>5313.17+1689.45</f>
        <v>7002.62</v>
      </c>
      <c r="Q80" s="43">
        <f>7801.51+1935.17+2343.61+9448.1</f>
        <v>21528.39</v>
      </c>
      <c r="R80" s="18">
        <f>SUM(F80:Q80)</f>
        <v>51389.659999999996</v>
      </c>
      <c r="S80" s="19">
        <f>SUM(E80-R80)</f>
        <v>-51389.659999999996</v>
      </c>
    </row>
    <row r="81" spans="1:19" ht="12.75">
      <c r="A81" s="40" t="s">
        <v>93</v>
      </c>
      <c r="B81" s="47"/>
      <c r="C81" s="47"/>
      <c r="D81" s="48"/>
      <c r="E81" s="18">
        <f>SUM(B81+C81+D81)</f>
        <v>0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18">
        <f>SUM(F81:Q81)</f>
        <v>0</v>
      </c>
      <c r="S81" s="19">
        <f>SUM(E81-R81)</f>
        <v>0</v>
      </c>
    </row>
    <row r="82" spans="1:19" ht="12.75">
      <c r="A82" s="37" t="s">
        <v>26</v>
      </c>
      <c r="B82" s="22">
        <f aca="true" t="shared" si="14" ref="B82:S82">SUM(B80:B81)</f>
        <v>0</v>
      </c>
      <c r="C82" s="22">
        <f t="shared" si="14"/>
        <v>0</v>
      </c>
      <c r="D82" s="22">
        <f t="shared" si="14"/>
        <v>0</v>
      </c>
      <c r="E82" s="22">
        <f t="shared" si="14"/>
        <v>0</v>
      </c>
      <c r="F82" s="22">
        <f t="shared" si="14"/>
        <v>0</v>
      </c>
      <c r="G82" s="22">
        <f t="shared" si="14"/>
        <v>2349.89</v>
      </c>
      <c r="H82" s="22">
        <f t="shared" si="14"/>
        <v>3837.31</v>
      </c>
      <c r="I82" s="22">
        <f t="shared" si="14"/>
        <v>4057.46</v>
      </c>
      <c r="J82" s="22">
        <f t="shared" si="14"/>
        <v>4057.46</v>
      </c>
      <c r="K82" s="22">
        <f t="shared" si="14"/>
        <v>2977.77</v>
      </c>
      <c r="L82" s="22">
        <f t="shared" si="14"/>
        <v>945.6</v>
      </c>
      <c r="M82" s="22">
        <f t="shared" si="14"/>
        <v>735.84</v>
      </c>
      <c r="N82" s="22">
        <f t="shared" si="14"/>
        <v>1009.39</v>
      </c>
      <c r="O82" s="22">
        <f t="shared" si="14"/>
        <v>2887.9300000000003</v>
      </c>
      <c r="P82" s="22">
        <f t="shared" si="14"/>
        <v>7002.62</v>
      </c>
      <c r="Q82" s="22">
        <f t="shared" si="14"/>
        <v>21528.39</v>
      </c>
      <c r="R82" s="22">
        <f t="shared" si="14"/>
        <v>51389.659999999996</v>
      </c>
      <c r="S82" s="22">
        <f t="shared" si="14"/>
        <v>-51389.659999999996</v>
      </c>
    </row>
    <row r="83" spans="1:19" ht="12.75">
      <c r="A83" s="74" t="s">
        <v>98</v>
      </c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</row>
    <row r="84" spans="1:19" ht="12.75">
      <c r="A84" s="25" t="s">
        <v>99</v>
      </c>
      <c r="B84" s="50"/>
      <c r="C84" s="50"/>
      <c r="D84" s="50"/>
      <c r="E84" s="30">
        <f>SUM(B84+C84+D84)</f>
        <v>0</v>
      </c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30">
        <f>SUM(F84:Q84)</f>
        <v>0</v>
      </c>
      <c r="S84" s="24">
        <f>SUM(E84-R84)</f>
        <v>0</v>
      </c>
    </row>
    <row r="85" spans="1:19" ht="12.75">
      <c r="A85" s="74" t="s">
        <v>100</v>
      </c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</row>
    <row r="86" spans="1:91" s="53" customFormat="1" ht="12.75">
      <c r="A86" s="11" t="s">
        <v>38</v>
      </c>
      <c r="B86" s="47"/>
      <c r="C86" s="47"/>
      <c r="D86" s="47"/>
      <c r="E86" s="33">
        <f>SUM(B86+C86+D86)</f>
        <v>0</v>
      </c>
      <c r="F86" s="51"/>
      <c r="G86" s="52"/>
      <c r="H86" s="52"/>
      <c r="I86" s="47"/>
      <c r="J86" s="52"/>
      <c r="K86" s="52"/>
      <c r="L86" s="38"/>
      <c r="M86" s="52"/>
      <c r="N86" s="47"/>
      <c r="O86" s="52"/>
      <c r="P86" s="52"/>
      <c r="Q86" s="47"/>
      <c r="R86" s="18">
        <f>SUM(F86:Q86)</f>
        <v>0</v>
      </c>
      <c r="S86" s="19">
        <f>SUM(E86-R86)</f>
        <v>0</v>
      </c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</row>
    <row r="87" spans="1:91" s="53" customFormat="1" ht="12.75">
      <c r="A87" s="38" t="s">
        <v>101</v>
      </c>
      <c r="B87" s="38"/>
      <c r="C87" s="38"/>
      <c r="D87" s="47"/>
      <c r="E87" s="33">
        <f>SUM(B87+C87+D87)</f>
        <v>0</v>
      </c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>
        <v>50220</v>
      </c>
      <c r="Q87" s="38">
        <f>34300+52270+48330</f>
        <v>134900</v>
      </c>
      <c r="R87" s="18">
        <f>SUM(F87:Q87)</f>
        <v>185120</v>
      </c>
      <c r="S87" s="19">
        <f>SUM(E87-R87)</f>
        <v>-185120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</row>
    <row r="88" spans="1:91" s="55" customFormat="1" ht="12.75">
      <c r="A88" s="38" t="s">
        <v>93</v>
      </c>
      <c r="B88" s="39"/>
      <c r="C88" s="39"/>
      <c r="D88" s="54"/>
      <c r="E88" s="33">
        <f>SUM(B88+C88+D88)</f>
        <v>0</v>
      </c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18">
        <f>SUM(F88:Q88)</f>
        <v>0</v>
      </c>
      <c r="S88" s="19">
        <f>SUM(E88-R88)</f>
        <v>0</v>
      </c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</row>
    <row r="89" spans="1:19" ht="12.75">
      <c r="A89" s="37" t="s">
        <v>26</v>
      </c>
      <c r="B89" s="56">
        <f aca="true" t="shared" si="15" ref="B89:S89">SUM(B86:B88)</f>
        <v>0</v>
      </c>
      <c r="C89" s="56">
        <f t="shared" si="15"/>
        <v>0</v>
      </c>
      <c r="D89" s="57">
        <f t="shared" si="15"/>
        <v>0</v>
      </c>
      <c r="E89" s="22">
        <f t="shared" si="15"/>
        <v>0</v>
      </c>
      <c r="F89" s="58">
        <f t="shared" si="15"/>
        <v>0</v>
      </c>
      <c r="G89" s="56">
        <f t="shared" si="15"/>
        <v>0</v>
      </c>
      <c r="H89" s="56">
        <f t="shared" si="15"/>
        <v>0</v>
      </c>
      <c r="I89" s="56">
        <f t="shared" si="15"/>
        <v>0</v>
      </c>
      <c r="J89" s="56">
        <f t="shared" si="15"/>
        <v>0</v>
      </c>
      <c r="K89" s="56">
        <f t="shared" si="15"/>
        <v>0</v>
      </c>
      <c r="L89" s="56">
        <f t="shared" si="15"/>
        <v>0</v>
      </c>
      <c r="M89" s="56">
        <f t="shared" si="15"/>
        <v>0</v>
      </c>
      <c r="N89" s="56">
        <f t="shared" si="15"/>
        <v>0</v>
      </c>
      <c r="O89" s="56">
        <f t="shared" si="15"/>
        <v>0</v>
      </c>
      <c r="P89" s="56">
        <f t="shared" si="15"/>
        <v>50220</v>
      </c>
      <c r="Q89" s="56">
        <f t="shared" si="15"/>
        <v>134900</v>
      </c>
      <c r="R89" s="56">
        <f t="shared" si="15"/>
        <v>185120</v>
      </c>
      <c r="S89" s="56">
        <f t="shared" si="15"/>
        <v>-185120</v>
      </c>
    </row>
    <row r="90" spans="1:19" ht="12.75">
      <c r="A90" s="74" t="s">
        <v>102</v>
      </c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</row>
    <row r="91" spans="1:19" ht="12.75">
      <c r="A91" s="25" t="s">
        <v>103</v>
      </c>
      <c r="B91" s="44"/>
      <c r="C91" s="22"/>
      <c r="D91" s="44"/>
      <c r="E91" s="30">
        <f>SUM(B91+C91+D91)</f>
        <v>0</v>
      </c>
      <c r="F91" s="50"/>
      <c r="G91" s="50"/>
      <c r="H91" s="50">
        <v>700</v>
      </c>
      <c r="I91" s="50"/>
      <c r="J91" s="44"/>
      <c r="K91" s="44"/>
      <c r="L91" s="44"/>
      <c r="M91" s="44"/>
      <c r="N91" s="44"/>
      <c r="O91" s="44"/>
      <c r="P91" s="44"/>
      <c r="Q91" s="44">
        <f>670.25+434.42</f>
        <v>1104.67</v>
      </c>
      <c r="R91" s="30">
        <f>SUM(F91:Q91)</f>
        <v>1804.67</v>
      </c>
      <c r="S91" s="24">
        <f>SUM(E91-R91)</f>
        <v>-1804.67</v>
      </c>
    </row>
    <row r="92" spans="1:19" ht="12.75">
      <c r="A92" s="74" t="s">
        <v>104</v>
      </c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</row>
    <row r="93" spans="1:19" ht="12.75">
      <c r="A93" s="40" t="s">
        <v>105</v>
      </c>
      <c r="B93" s="59"/>
      <c r="C93" s="59"/>
      <c r="D93" s="59"/>
      <c r="E93" s="36">
        <f>SUM(B93+C93+D93)</f>
        <v>0</v>
      </c>
      <c r="F93" s="60"/>
      <c r="G93" s="59"/>
      <c r="H93" s="60"/>
      <c r="I93" s="60"/>
      <c r="J93" s="61"/>
      <c r="K93" s="61"/>
      <c r="L93" s="61"/>
      <c r="M93" s="61"/>
      <c r="N93" s="61"/>
      <c r="O93" s="61"/>
      <c r="P93" s="61"/>
      <c r="Q93" s="60">
        <v>680</v>
      </c>
      <c r="R93" s="33">
        <f>SUM(F93:Q93)</f>
        <v>680</v>
      </c>
      <c r="S93" s="34">
        <f>SUM(E93-R93)</f>
        <v>-680</v>
      </c>
    </row>
    <row r="94" spans="1:19" ht="12.75">
      <c r="A94" s="40" t="s">
        <v>93</v>
      </c>
      <c r="B94" s="47"/>
      <c r="C94" s="47"/>
      <c r="D94" s="47"/>
      <c r="E94" s="36">
        <f>SUM(B94+C94+D94)</f>
        <v>0</v>
      </c>
      <c r="F94" s="61"/>
      <c r="G94" s="47"/>
      <c r="H94" s="61"/>
      <c r="I94" s="61"/>
      <c r="J94" s="62"/>
      <c r="K94" s="61"/>
      <c r="L94" s="61"/>
      <c r="M94" s="61"/>
      <c r="N94" s="61"/>
      <c r="O94" s="61"/>
      <c r="P94" s="63"/>
      <c r="Q94" s="61"/>
      <c r="R94" s="33">
        <f>SUM(F94:Q94)</f>
        <v>0</v>
      </c>
      <c r="S94" s="34">
        <f>SUM(E94-R94)</f>
        <v>0</v>
      </c>
    </row>
    <row r="95" spans="1:19" ht="12.75">
      <c r="A95" s="37" t="s">
        <v>26</v>
      </c>
      <c r="B95" s="22">
        <f aca="true" t="shared" si="16" ref="B95:R95">SUM(B93:B94)</f>
        <v>0</v>
      </c>
      <c r="C95" s="22">
        <f t="shared" si="16"/>
        <v>0</v>
      </c>
      <c r="D95" s="22">
        <f t="shared" si="16"/>
        <v>0</v>
      </c>
      <c r="E95" s="22">
        <f t="shared" si="16"/>
        <v>0</v>
      </c>
      <c r="F95" s="22">
        <f t="shared" si="16"/>
        <v>0</v>
      </c>
      <c r="G95" s="22">
        <f t="shared" si="16"/>
        <v>0</v>
      </c>
      <c r="H95" s="22">
        <f t="shared" si="16"/>
        <v>0</v>
      </c>
      <c r="I95" s="22">
        <f t="shared" si="16"/>
        <v>0</v>
      </c>
      <c r="J95" s="58">
        <f t="shared" si="16"/>
        <v>0</v>
      </c>
      <c r="K95" s="56">
        <f t="shared" si="16"/>
        <v>0</v>
      </c>
      <c r="L95" s="56">
        <f t="shared" si="16"/>
        <v>0</v>
      </c>
      <c r="M95" s="56">
        <f t="shared" si="16"/>
        <v>0</v>
      </c>
      <c r="N95" s="56">
        <f t="shared" si="16"/>
        <v>0</v>
      </c>
      <c r="O95" s="56">
        <f t="shared" si="16"/>
        <v>0</v>
      </c>
      <c r="P95" s="57">
        <f t="shared" si="16"/>
        <v>0</v>
      </c>
      <c r="Q95" s="22">
        <f t="shared" si="16"/>
        <v>680</v>
      </c>
      <c r="R95" s="22">
        <f t="shared" si="16"/>
        <v>680</v>
      </c>
      <c r="S95" s="24">
        <f>SUM(E95-R95)</f>
        <v>-680</v>
      </c>
    </row>
    <row r="96" spans="1:19" ht="12.75">
      <c r="A96" s="41" t="s">
        <v>106</v>
      </c>
      <c r="B96" s="64">
        <f aca="true" t="shared" si="17" ref="B96:S96">SUM(B6+B10+B37+B39+B42+B68+B70+B74+B78+B82+B84+B89+B91+B95)</f>
        <v>0</v>
      </c>
      <c r="C96" s="64">
        <f t="shared" si="17"/>
        <v>0</v>
      </c>
      <c r="D96" s="64">
        <f t="shared" si="17"/>
        <v>0</v>
      </c>
      <c r="E96" s="64">
        <f t="shared" si="17"/>
        <v>0</v>
      </c>
      <c r="F96" s="64">
        <f t="shared" si="17"/>
        <v>295674.29</v>
      </c>
      <c r="G96" s="64">
        <f t="shared" si="17"/>
        <v>453784.26</v>
      </c>
      <c r="H96" s="64">
        <f t="shared" si="17"/>
        <v>387870.81999999995</v>
      </c>
      <c r="I96" s="64">
        <f t="shared" si="17"/>
        <v>335395.64</v>
      </c>
      <c r="J96" s="64">
        <f t="shared" si="17"/>
        <v>314691.16000000003</v>
      </c>
      <c r="K96" s="64">
        <f t="shared" si="17"/>
        <v>832696.36</v>
      </c>
      <c r="L96" s="64">
        <f t="shared" si="17"/>
        <v>26180.53</v>
      </c>
      <c r="M96" s="64">
        <f t="shared" si="17"/>
        <v>214092.84</v>
      </c>
      <c r="N96" s="64">
        <f t="shared" si="17"/>
        <v>406509.24000000005</v>
      </c>
      <c r="O96" s="64">
        <f t="shared" si="17"/>
        <v>332113.39</v>
      </c>
      <c r="P96" s="64">
        <f t="shared" si="17"/>
        <v>404828.16</v>
      </c>
      <c r="Q96" s="64">
        <f t="shared" si="17"/>
        <v>708099.0399999999</v>
      </c>
      <c r="R96" s="64">
        <f>SUM(R5+R9+R37+R41+R68+R70+R74+R78+R82+R84+R89+R91+R95)</f>
        <v>1190574.63</v>
      </c>
      <c r="S96" s="64">
        <f t="shared" si="17"/>
        <v>-4706356.45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8:S38"/>
    <mergeCell ref="A83:S83"/>
    <mergeCell ref="A85:S85"/>
    <mergeCell ref="A90:S90"/>
    <mergeCell ref="A92:S92"/>
    <mergeCell ref="A40:S40"/>
    <mergeCell ref="A43:S43"/>
    <mergeCell ref="A69:S69"/>
    <mergeCell ref="A71:S71"/>
    <mergeCell ref="A75:S75"/>
    <mergeCell ref="A79:S79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90"/>
  <sheetViews>
    <sheetView zoomScale="82" zoomScaleNormal="82" zoomScalePageLayoutView="0" workbookViewId="0" topLeftCell="A1">
      <pane ySplit="2" topLeftCell="A3" activePane="bottomLeft" state="frozen"/>
      <selection pane="topLeft" activeCell="A1" sqref="A1"/>
      <selection pane="bottomLeft" activeCell="Q42" sqref="Q42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43"/>
      <c r="C4" s="43"/>
      <c r="D4" s="43"/>
      <c r="E4" s="17">
        <f>SUM(B4+C4+D4)</f>
        <v>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43"/>
      <c r="C5" s="43"/>
      <c r="D5" s="43"/>
      <c r="E5" s="17">
        <f>SUM(B5+C5+D5)</f>
        <v>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43"/>
      <c r="C8" s="43"/>
      <c r="D8" s="43"/>
      <c r="E8" s="17">
        <f>SUM(B8+C8+D8)</f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43"/>
      <c r="C9" s="43"/>
      <c r="D9" s="43"/>
      <c r="E9" s="17">
        <f>SUM(B9+C9+D9)</f>
        <v>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43"/>
      <c r="C12" s="43"/>
      <c r="D12" s="43"/>
      <c r="E12" s="18">
        <f aca="true" t="shared" si="2" ref="E12:E37">SUM(B12+C12+D12)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">
        <f aca="true" t="shared" si="3" ref="R12:R37">SUM(F12:Q12)</f>
        <v>0</v>
      </c>
      <c r="S12" s="19">
        <f aca="true" t="shared" si="4" ref="S12:S22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43"/>
      <c r="C13" s="43"/>
      <c r="D13" s="43"/>
      <c r="E13" s="18">
        <f t="shared" si="2"/>
        <v>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43"/>
      <c r="C14" s="43"/>
      <c r="D14" s="43"/>
      <c r="E14" s="18">
        <f t="shared" si="2"/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43"/>
      <c r="C15" s="43"/>
      <c r="D15" s="43"/>
      <c r="E15" s="18">
        <f t="shared" si="2"/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43"/>
      <c r="C16" s="43"/>
      <c r="D16" s="43"/>
      <c r="E16" s="18">
        <f t="shared" si="2"/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43"/>
      <c r="C17" s="43"/>
      <c r="D17" s="43"/>
      <c r="E17" s="18">
        <f t="shared" si="2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43"/>
      <c r="C18" s="43"/>
      <c r="D18" s="43"/>
      <c r="E18" s="18">
        <f t="shared" si="2"/>
        <v>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43"/>
      <c r="C19" s="43"/>
      <c r="D19" s="43"/>
      <c r="E19" s="18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43"/>
      <c r="C20" s="43"/>
      <c r="D20" s="43"/>
      <c r="E20" s="18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43"/>
      <c r="C21" s="43"/>
      <c r="D21" s="43"/>
      <c r="E21" s="18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43"/>
      <c r="C22" s="43"/>
      <c r="D22" s="43"/>
      <c r="E22" s="18">
        <f t="shared" si="2"/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43"/>
      <c r="C23" s="43"/>
      <c r="D23" s="43"/>
      <c r="E23" s="18">
        <f t="shared" si="2"/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8">
        <f t="shared" si="3"/>
        <v>0</v>
      </c>
      <c r="S23" s="19">
        <f>SUM(E22-R22)</f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43"/>
      <c r="C24" s="43"/>
      <c r="D24" s="43"/>
      <c r="E24" s="18">
        <f t="shared" si="2"/>
        <v>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8">
        <f t="shared" si="3"/>
        <v>0</v>
      </c>
      <c r="S24" s="19">
        <f>SUM(E23-R23)</f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43"/>
      <c r="C25" s="43"/>
      <c r="D25" s="43"/>
      <c r="E25" s="18">
        <f t="shared" si="2"/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f t="shared" si="3"/>
        <v>0</v>
      </c>
      <c r="S25" s="19">
        <f aca="true" t="shared" si="5" ref="S25:S37">SUM(E25-R25)</f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43"/>
      <c r="C26" s="43"/>
      <c r="D26" s="43"/>
      <c r="E26" s="18">
        <f t="shared" si="2"/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f t="shared" si="3"/>
        <v>0</v>
      </c>
      <c r="S26" s="19">
        <f t="shared" si="5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43"/>
      <c r="C27" s="43"/>
      <c r="D27" s="43"/>
      <c r="E27" s="18">
        <f t="shared" si="2"/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8">
        <f t="shared" si="3"/>
        <v>0</v>
      </c>
      <c r="S27" s="19">
        <f t="shared" si="5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43"/>
      <c r="C28" s="43"/>
      <c r="D28" s="43"/>
      <c r="E28" s="18">
        <f t="shared" si="2"/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>
        <f t="shared" si="3"/>
        <v>0</v>
      </c>
      <c r="S28" s="19">
        <f t="shared" si="5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43"/>
      <c r="C29" s="43"/>
      <c r="D29" s="43"/>
      <c r="E29" s="18">
        <f t="shared" si="2"/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8">
        <f t="shared" si="3"/>
        <v>0</v>
      </c>
      <c r="S29" s="19">
        <f t="shared" si="5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43"/>
      <c r="C30" s="43"/>
      <c r="D30" s="43"/>
      <c r="E30" s="18">
        <f t="shared" si="2"/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>
        <f t="shared" si="3"/>
        <v>0</v>
      </c>
      <c r="S30" s="19">
        <f t="shared" si="5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43"/>
      <c r="C31" s="43"/>
      <c r="D31" s="43"/>
      <c r="E31" s="18">
        <f t="shared" si="2"/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f t="shared" si="3"/>
        <v>0</v>
      </c>
      <c r="S31" s="19">
        <f t="shared" si="5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43"/>
      <c r="C32" s="43"/>
      <c r="D32" s="43"/>
      <c r="E32" s="18">
        <f t="shared" si="2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>
        <f t="shared" si="3"/>
        <v>0</v>
      </c>
      <c r="S32" s="19">
        <f t="shared" si="5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43"/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5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43"/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5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43"/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f t="shared" si="3"/>
        <v>0</v>
      </c>
      <c r="S35" s="19">
        <f t="shared" si="5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43"/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5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43"/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5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 aca="true" t="shared" si="6" ref="B38:S38">SUM(B12:B37)</f>
        <v>0</v>
      </c>
      <c r="C38" s="23">
        <f t="shared" si="6"/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0</v>
      </c>
      <c r="S38" s="23">
        <f t="shared" si="6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23"/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23"/>
      <c r="C42" s="23"/>
      <c r="D42" s="23"/>
      <c r="E42" s="23">
        <f>SUM(B42+C42+D42)</f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43"/>
      <c r="C44" s="43"/>
      <c r="D44" s="43"/>
      <c r="E44" s="18">
        <f aca="true" t="shared" si="7" ref="E44:E67">SUM(B44+C44+D44)</f>
        <v>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8">
        <f aca="true" t="shared" si="8" ref="R44:R66">SUM(F44:Q44)</f>
        <v>0</v>
      </c>
      <c r="S44" s="19">
        <f aca="true" t="shared" si="9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43"/>
      <c r="C45" s="43"/>
      <c r="D45" s="43"/>
      <c r="E45" s="18">
        <f t="shared" si="7"/>
        <v>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8">
        <f t="shared" si="8"/>
        <v>0</v>
      </c>
      <c r="S45" s="19">
        <f t="shared" si="9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43"/>
      <c r="C46" s="43"/>
      <c r="D46" s="43"/>
      <c r="E46" s="18">
        <f t="shared" si="7"/>
        <v>0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8">
        <f t="shared" si="8"/>
        <v>0</v>
      </c>
      <c r="S46" s="19">
        <f t="shared" si="9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43"/>
      <c r="C47" s="43"/>
      <c r="D47" s="43"/>
      <c r="E47" s="18">
        <f t="shared" si="7"/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8">
        <f t="shared" si="8"/>
        <v>0</v>
      </c>
      <c r="S47" s="19">
        <f t="shared" si="9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43"/>
      <c r="C48" s="43"/>
      <c r="D48" s="43"/>
      <c r="E48" s="18">
        <f t="shared" si="7"/>
        <v>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18">
        <f t="shared" si="8"/>
        <v>0</v>
      </c>
      <c r="S48" s="19">
        <f t="shared" si="9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43"/>
      <c r="C49" s="43"/>
      <c r="D49" s="43"/>
      <c r="E49" s="18">
        <f t="shared" si="7"/>
        <v>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8">
        <f t="shared" si="8"/>
        <v>0</v>
      </c>
      <c r="S49" s="19">
        <f t="shared" si="9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43"/>
      <c r="C50" s="43"/>
      <c r="D50" s="43"/>
      <c r="E50" s="18">
        <f t="shared" si="7"/>
        <v>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18">
        <f t="shared" si="8"/>
        <v>0</v>
      </c>
      <c r="S50" s="19">
        <f t="shared" si="9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43"/>
      <c r="C51" s="43"/>
      <c r="D51" s="43"/>
      <c r="E51" s="18">
        <f t="shared" si="7"/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8">
        <f t="shared" si="8"/>
        <v>0</v>
      </c>
      <c r="S51" s="19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>
      <c r="A52" s="11" t="s">
        <v>35</v>
      </c>
      <c r="B52" s="43"/>
      <c r="C52" s="43"/>
      <c r="D52" s="43"/>
      <c r="E52" s="18">
        <f t="shared" si="7"/>
        <v>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18">
        <f t="shared" si="8"/>
        <v>0</v>
      </c>
      <c r="S52" s="19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>
      <c r="A53" s="11" t="s">
        <v>82</v>
      </c>
      <c r="B53" s="43"/>
      <c r="C53" s="43"/>
      <c r="D53" s="43"/>
      <c r="E53" s="18">
        <f t="shared" si="7"/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18">
        <f t="shared" si="8"/>
        <v>0</v>
      </c>
      <c r="S53" s="19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43"/>
      <c r="C54" s="43"/>
      <c r="D54" s="43"/>
      <c r="E54" s="18">
        <f t="shared" si="7"/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8">
        <f t="shared" si="8"/>
        <v>0</v>
      </c>
      <c r="S54" s="19">
        <f t="shared" si="9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43"/>
      <c r="C55" s="43"/>
      <c r="D55" s="43"/>
      <c r="E55" s="18">
        <f t="shared" si="7"/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8">
        <f t="shared" si="8"/>
        <v>0</v>
      </c>
      <c r="S55" s="19">
        <f t="shared" si="9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11" t="s">
        <v>39</v>
      </c>
      <c r="B56" s="43"/>
      <c r="C56" s="43"/>
      <c r="D56" s="43"/>
      <c r="E56" s="18">
        <f t="shared" si="7"/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18">
        <f t="shared" si="8"/>
        <v>0</v>
      </c>
      <c r="S56" s="19">
        <f t="shared" si="9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11" t="s">
        <v>40</v>
      </c>
      <c r="B57" s="43"/>
      <c r="C57" s="43"/>
      <c r="D57" s="43"/>
      <c r="E57" s="18">
        <f t="shared" si="7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8">
        <f t="shared" si="8"/>
        <v>0</v>
      </c>
      <c r="S57" s="19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11" t="s">
        <v>84</v>
      </c>
      <c r="B58" s="43"/>
      <c r="C58" s="43"/>
      <c r="D58" s="43"/>
      <c r="E58" s="18">
        <f t="shared" si="7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8">
        <f t="shared" si="8"/>
        <v>0</v>
      </c>
      <c r="S58" s="19">
        <f t="shared" si="9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11" t="s">
        <v>123</v>
      </c>
      <c r="B59" s="43"/>
      <c r="C59" s="43"/>
      <c r="D59" s="43"/>
      <c r="E59" s="18">
        <f t="shared" si="7"/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8">
        <f t="shared" si="8"/>
        <v>0</v>
      </c>
      <c r="S59" s="19">
        <f t="shared" si="9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customHeight="1">
      <c r="A60" s="11" t="s">
        <v>124</v>
      </c>
      <c r="B60" s="43"/>
      <c r="C60" s="43"/>
      <c r="D60" s="43"/>
      <c r="E60" s="18">
        <f t="shared" si="7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8">
        <f t="shared" si="8"/>
        <v>0</v>
      </c>
      <c r="S60" s="19">
        <f t="shared" si="9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11" t="s">
        <v>125</v>
      </c>
      <c r="B61" s="43"/>
      <c r="C61" s="43"/>
      <c r="D61" s="43"/>
      <c r="E61" s="18">
        <f t="shared" si="7"/>
        <v>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8">
        <f t="shared" si="8"/>
        <v>0</v>
      </c>
      <c r="S61" s="19">
        <f t="shared" si="9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11" t="s">
        <v>126</v>
      </c>
      <c r="B62" s="43"/>
      <c r="C62" s="43"/>
      <c r="D62" s="43"/>
      <c r="E62" s="18">
        <f t="shared" si="7"/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8">
        <f t="shared" si="8"/>
        <v>0</v>
      </c>
      <c r="S62" s="19">
        <f t="shared" si="9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1" t="s">
        <v>127</v>
      </c>
      <c r="B63" s="43"/>
      <c r="C63" s="43"/>
      <c r="D63" s="43"/>
      <c r="E63" s="18">
        <f t="shared" si="7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>
        <f t="shared" si="8"/>
        <v>0</v>
      </c>
      <c r="S63" s="19">
        <f t="shared" si="9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>
      <c r="A64" s="11" t="s">
        <v>128</v>
      </c>
      <c r="B64" s="43"/>
      <c r="C64" s="43"/>
      <c r="D64" s="43"/>
      <c r="E64" s="18">
        <f t="shared" si="7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8">
        <f t="shared" si="8"/>
        <v>0</v>
      </c>
      <c r="S64" s="19">
        <f t="shared" si="9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>
      <c r="A65" s="11" t="s">
        <v>129</v>
      </c>
      <c r="B65" s="43"/>
      <c r="C65" s="43"/>
      <c r="D65" s="43"/>
      <c r="E65" s="18">
        <f t="shared" si="7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8">
        <f t="shared" si="8"/>
        <v>0</v>
      </c>
      <c r="S65" s="19">
        <f t="shared" si="9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43"/>
      <c r="C66" s="43"/>
      <c r="D66" s="43"/>
      <c r="E66" s="18">
        <f t="shared" si="7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8">
        <f t="shared" si="8"/>
        <v>0</v>
      </c>
      <c r="S66" s="19">
        <f t="shared" si="9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3">
        <f>SUM(D44:D66)</f>
        <v>0</v>
      </c>
      <c r="E67" s="23">
        <f t="shared" si="7"/>
        <v>0</v>
      </c>
      <c r="F67" s="23">
        <f aca="true" t="shared" si="10" ref="F67:S67">SUM(F44:F66)</f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23"/>
      <c r="C69" s="23"/>
      <c r="D69" s="23"/>
      <c r="E69" s="30">
        <f>SUM(B69+C69+D69)</f>
        <v>0</v>
      </c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43"/>
      <c r="C71" s="43"/>
      <c r="D71" s="47"/>
      <c r="E71" s="49">
        <f>SUM(B71+C71+D71)</f>
        <v>0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9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1" ref="B73:S73">SUM(B71:B72)</f>
        <v>0</v>
      </c>
      <c r="C73" s="22">
        <f t="shared" si="11"/>
        <v>0</v>
      </c>
      <c r="D73" s="22">
        <f t="shared" si="11"/>
        <v>0</v>
      </c>
      <c r="E73" s="22">
        <f t="shared" si="11"/>
        <v>0</v>
      </c>
      <c r="F73" s="22">
        <f t="shared" si="11"/>
        <v>0</v>
      </c>
      <c r="G73" s="22">
        <f t="shared" si="11"/>
        <v>0</v>
      </c>
      <c r="H73" s="22">
        <f t="shared" si="11"/>
        <v>0</v>
      </c>
      <c r="I73" s="22">
        <f t="shared" si="11"/>
        <v>0</v>
      </c>
      <c r="J73" s="22">
        <f t="shared" si="11"/>
        <v>0</v>
      </c>
      <c r="K73" s="22">
        <f t="shared" si="11"/>
        <v>0</v>
      </c>
      <c r="L73" s="22">
        <f t="shared" si="11"/>
        <v>0</v>
      </c>
      <c r="M73" s="22">
        <f t="shared" si="11"/>
        <v>0</v>
      </c>
      <c r="N73" s="22">
        <f t="shared" si="11"/>
        <v>0</v>
      </c>
      <c r="O73" s="22">
        <f t="shared" si="11"/>
        <v>0</v>
      </c>
      <c r="P73" s="22">
        <f t="shared" si="11"/>
        <v>0</v>
      </c>
      <c r="Q73" s="22">
        <f t="shared" si="11"/>
        <v>0</v>
      </c>
      <c r="R73" s="22">
        <f t="shared" si="11"/>
        <v>0</v>
      </c>
      <c r="S73" s="22">
        <f t="shared" si="11"/>
        <v>0</v>
      </c>
      <c r="T73" s="32"/>
      <c r="U73" s="32"/>
      <c r="V73" s="32"/>
      <c r="W73" s="32"/>
      <c r="X73" s="32"/>
      <c r="Y73" s="32"/>
      <c r="Z73" s="32"/>
      <c r="AA73" s="32"/>
      <c r="AB73" s="32"/>
    </row>
    <row r="74" spans="1:19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1:19" ht="12.75" customHeight="1">
      <c r="A75" s="35" t="s">
        <v>95</v>
      </c>
      <c r="B75" s="47"/>
      <c r="C75" s="47"/>
      <c r="D75" s="47"/>
      <c r="E75" s="49">
        <f>SUM(B75+C75+D75)</f>
        <v>0</v>
      </c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49">
        <f>SUM(F75:Q75)</f>
        <v>0</v>
      </c>
      <c r="S75" s="67">
        <f>SUM(E75-R75)</f>
        <v>0</v>
      </c>
    </row>
    <row r="76" spans="1:19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</row>
    <row r="77" spans="1:19" ht="12.75">
      <c r="A77" s="37"/>
      <c r="B77" s="22">
        <f aca="true" t="shared" si="12" ref="B77:S77">SUM(B75:B76)</f>
        <v>0</v>
      </c>
      <c r="C77" s="22">
        <f t="shared" si="12"/>
        <v>0</v>
      </c>
      <c r="D77" s="22">
        <f t="shared" si="12"/>
        <v>0</v>
      </c>
      <c r="E77" s="22">
        <f t="shared" si="12"/>
        <v>0</v>
      </c>
      <c r="F77" s="22">
        <f t="shared" si="12"/>
        <v>0</v>
      </c>
      <c r="G77" s="22">
        <f t="shared" si="12"/>
        <v>0</v>
      </c>
      <c r="H77" s="22">
        <f t="shared" si="12"/>
        <v>0</v>
      </c>
      <c r="I77" s="22">
        <f t="shared" si="12"/>
        <v>0</v>
      </c>
      <c r="J77" s="22">
        <f t="shared" si="12"/>
        <v>0</v>
      </c>
      <c r="K77" s="22">
        <f t="shared" si="12"/>
        <v>0</v>
      </c>
      <c r="L77" s="22">
        <f t="shared" si="12"/>
        <v>0</v>
      </c>
      <c r="M77" s="22">
        <f t="shared" si="12"/>
        <v>0</v>
      </c>
      <c r="N77" s="22">
        <f t="shared" si="12"/>
        <v>0</v>
      </c>
      <c r="O77" s="22">
        <f t="shared" si="12"/>
        <v>0</v>
      </c>
      <c r="P77" s="22">
        <f t="shared" si="12"/>
        <v>0</v>
      </c>
      <c r="Q77" s="22">
        <f t="shared" si="12"/>
        <v>0</v>
      </c>
      <c r="R77" s="22">
        <f t="shared" si="12"/>
        <v>0</v>
      </c>
      <c r="S77" s="22">
        <f t="shared" si="12"/>
        <v>0</v>
      </c>
    </row>
    <row r="78" spans="1:19" ht="12.75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>
      <c r="A79" s="40" t="s">
        <v>97</v>
      </c>
      <c r="B79" s="43"/>
      <c r="C79" s="43"/>
      <c r="D79" s="47"/>
      <c r="E79" s="49">
        <f>SUM(B79+C79+D79)</f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9">
        <f>SUM(F79:Q79)</f>
        <v>0</v>
      </c>
      <c r="S79" s="67">
        <f>SUM(E79-R79)</f>
        <v>0</v>
      </c>
    </row>
    <row r="80" spans="1:19" ht="12.75">
      <c r="A80" s="40" t="s">
        <v>93</v>
      </c>
      <c r="B80" s="47"/>
      <c r="C80" s="47"/>
      <c r="D80" s="47"/>
      <c r="E80" s="49">
        <f>SUM(B80+C80+D80)</f>
        <v>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3" ref="B81:S81">SUM(B79:B80)</f>
        <v>0</v>
      </c>
      <c r="C81" s="22">
        <f t="shared" si="13"/>
        <v>0</v>
      </c>
      <c r="D81" s="22">
        <f t="shared" si="13"/>
        <v>0</v>
      </c>
      <c r="E81" s="22">
        <f t="shared" si="13"/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2">
        <f t="shared" si="13"/>
        <v>0</v>
      </c>
      <c r="R81" s="22">
        <f t="shared" si="13"/>
        <v>0</v>
      </c>
      <c r="S81" s="22">
        <f t="shared" si="13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0">
        <f>SUM(F83:Q83)</f>
        <v>0</v>
      </c>
      <c r="S83" s="31">
        <f>SUM(E83-R83)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23"/>
      <c r="C85" s="23"/>
      <c r="D85" s="23"/>
      <c r="E85" s="30">
        <f>SUM(B85+C85+D85)</f>
        <v>0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30">
        <f>SUM(F85:Q85)</f>
        <v>0</v>
      </c>
      <c r="S85" s="31">
        <f>SUM(E85-R85)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23"/>
      <c r="C87" s="23"/>
      <c r="D87" s="23"/>
      <c r="E87" s="30">
        <f>SUM(B87+C87+D87)</f>
        <v>0</v>
      </c>
      <c r="F87" s="50"/>
      <c r="G87" s="50"/>
      <c r="H87" s="50"/>
      <c r="I87" s="23"/>
      <c r="J87" s="50"/>
      <c r="K87" s="50"/>
      <c r="L87" s="50"/>
      <c r="M87" s="50"/>
      <c r="N87" s="50"/>
      <c r="O87" s="23"/>
      <c r="P87" s="23"/>
      <c r="Q87" s="23"/>
      <c r="R87" s="30">
        <f>SUM(F87:Q87)</f>
        <v>0</v>
      </c>
      <c r="S87" s="31">
        <f>SUM(E87-R87)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>
        <v>0</v>
      </c>
      <c r="C89" s="50"/>
      <c r="D89" s="50"/>
      <c r="E89" s="30">
        <f>SUM(B89+C89+D89)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30">
        <f>SUM(F89:Q89)</f>
        <v>0</v>
      </c>
      <c r="S89" s="31">
        <f>SUM(E89-R89)</f>
        <v>0</v>
      </c>
    </row>
    <row r="90" spans="1:19" ht="12.75">
      <c r="A90" s="69" t="s">
        <v>106</v>
      </c>
      <c r="B90" s="70">
        <f aca="true" t="shared" si="14" ref="B90:S90">SUM(B6+B10+B38+B40+B42+B67+B69+B73+B77+B81+B83+B85+B87+B89)</f>
        <v>0</v>
      </c>
      <c r="C90" s="70">
        <f t="shared" si="14"/>
        <v>0</v>
      </c>
      <c r="D90" s="70">
        <f t="shared" si="14"/>
        <v>0</v>
      </c>
      <c r="E90" s="70">
        <f t="shared" si="14"/>
        <v>0</v>
      </c>
      <c r="F90" s="70">
        <f t="shared" si="14"/>
        <v>0</v>
      </c>
      <c r="G90" s="70">
        <f t="shared" si="14"/>
        <v>0</v>
      </c>
      <c r="H90" s="70">
        <f t="shared" si="14"/>
        <v>0</v>
      </c>
      <c r="I90" s="70">
        <f t="shared" si="14"/>
        <v>0</v>
      </c>
      <c r="J90" s="70">
        <f t="shared" si="14"/>
        <v>0</v>
      </c>
      <c r="K90" s="70">
        <f t="shared" si="14"/>
        <v>0</v>
      </c>
      <c r="L90" s="70">
        <f t="shared" si="14"/>
        <v>0</v>
      </c>
      <c r="M90" s="70">
        <f t="shared" si="14"/>
        <v>0</v>
      </c>
      <c r="N90" s="70">
        <f t="shared" si="14"/>
        <v>0</v>
      </c>
      <c r="O90" s="70">
        <f t="shared" si="14"/>
        <v>0</v>
      </c>
      <c r="P90" s="70">
        <f t="shared" si="14"/>
        <v>0</v>
      </c>
      <c r="Q90" s="70">
        <f t="shared" si="14"/>
        <v>0</v>
      </c>
      <c r="R90" s="70">
        <f t="shared" si="14"/>
        <v>0</v>
      </c>
      <c r="S90" s="70">
        <f t="shared" si="14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90"/>
  <sheetViews>
    <sheetView zoomScale="82" zoomScaleNormal="82" zoomScalePageLayoutView="0" workbookViewId="0" topLeftCell="A1">
      <pane ySplit="2" topLeftCell="A3" activePane="bottomLeft" state="frozen"/>
      <selection pane="topLeft" activeCell="A1" sqref="A1"/>
      <selection pane="bottomLeft" activeCell="Q42" sqref="Q42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43"/>
      <c r="C4" s="43"/>
      <c r="D4" s="43"/>
      <c r="E4" s="17">
        <f>SUM(B4+C4+D4)</f>
        <v>0</v>
      </c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43"/>
      <c r="C5" s="43"/>
      <c r="D5" s="43"/>
      <c r="E5" s="17">
        <f>SUM(B5+C5+D5)</f>
        <v>0</v>
      </c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43"/>
      <c r="C8" s="43"/>
      <c r="D8" s="43"/>
      <c r="E8" s="17">
        <f>SUM(B8+C8+D8)</f>
        <v>0</v>
      </c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43"/>
      <c r="C9" s="43"/>
      <c r="D9" s="43"/>
      <c r="E9" s="17">
        <f>SUM(B9+C9+D9)</f>
        <v>0</v>
      </c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43"/>
      <c r="C12" s="43"/>
      <c r="D12" s="43"/>
      <c r="E12" s="18">
        <f aca="true" t="shared" si="2" ref="E12:E37">SUM(B12+C12+D12)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">
        <f aca="true" t="shared" si="3" ref="R12:R37">SUM(F12:Q12)</f>
        <v>0</v>
      </c>
      <c r="S12" s="19">
        <f aca="true" t="shared" si="4" ref="S12:S37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43"/>
      <c r="C13" s="43"/>
      <c r="D13" s="43"/>
      <c r="E13" s="18">
        <f t="shared" si="2"/>
        <v>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43"/>
      <c r="C14" s="43"/>
      <c r="D14" s="43"/>
      <c r="E14" s="18">
        <f t="shared" si="2"/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43"/>
      <c r="C15" s="43"/>
      <c r="D15" s="43"/>
      <c r="E15" s="18">
        <f t="shared" si="2"/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43"/>
      <c r="C16" s="43"/>
      <c r="D16" s="43"/>
      <c r="E16" s="18">
        <f t="shared" si="2"/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43"/>
      <c r="C17" s="43"/>
      <c r="D17" s="43"/>
      <c r="E17" s="18">
        <f t="shared" si="2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43"/>
      <c r="C18" s="43"/>
      <c r="D18" s="43"/>
      <c r="E18" s="18">
        <f t="shared" si="2"/>
        <v>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43"/>
      <c r="C19" s="43"/>
      <c r="D19" s="43"/>
      <c r="E19" s="18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43"/>
      <c r="C20" s="43"/>
      <c r="D20" s="43"/>
      <c r="E20" s="18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43"/>
      <c r="C21" s="43"/>
      <c r="D21" s="43"/>
      <c r="E21" s="18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43"/>
      <c r="C22" s="43"/>
      <c r="D22" s="43"/>
      <c r="E22" s="18">
        <f t="shared" si="2"/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43"/>
      <c r="C23" s="43"/>
      <c r="D23" s="43"/>
      <c r="E23" s="18">
        <f t="shared" si="2"/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8">
        <f t="shared" si="3"/>
        <v>0</v>
      </c>
      <c r="S23" s="19">
        <f t="shared" si="4"/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43"/>
      <c r="C24" s="43"/>
      <c r="D24" s="43"/>
      <c r="E24" s="18">
        <f t="shared" si="2"/>
        <v>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8">
        <f t="shared" si="3"/>
        <v>0</v>
      </c>
      <c r="S24" s="19">
        <f t="shared" si="4"/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43"/>
      <c r="C25" s="43"/>
      <c r="D25" s="43"/>
      <c r="E25" s="18">
        <f t="shared" si="2"/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f t="shared" si="3"/>
        <v>0</v>
      </c>
      <c r="S25" s="19">
        <f t="shared" si="4"/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43"/>
      <c r="C26" s="43"/>
      <c r="D26" s="43"/>
      <c r="E26" s="18">
        <f t="shared" si="2"/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f t="shared" si="3"/>
        <v>0</v>
      </c>
      <c r="S26" s="19">
        <f t="shared" si="4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43"/>
      <c r="C27" s="43"/>
      <c r="D27" s="43"/>
      <c r="E27" s="18">
        <f t="shared" si="2"/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8">
        <f t="shared" si="3"/>
        <v>0</v>
      </c>
      <c r="S27" s="19">
        <f t="shared" si="4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43"/>
      <c r="C28" s="43"/>
      <c r="D28" s="43"/>
      <c r="E28" s="18">
        <f t="shared" si="2"/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>
        <f t="shared" si="3"/>
        <v>0</v>
      </c>
      <c r="S28" s="19">
        <f t="shared" si="4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43"/>
      <c r="C29" s="43"/>
      <c r="D29" s="43"/>
      <c r="E29" s="18">
        <f t="shared" si="2"/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8">
        <f t="shared" si="3"/>
        <v>0</v>
      </c>
      <c r="S29" s="19">
        <f t="shared" si="4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43"/>
      <c r="C30" s="43"/>
      <c r="D30" s="43"/>
      <c r="E30" s="18">
        <f t="shared" si="2"/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>
        <f t="shared" si="3"/>
        <v>0</v>
      </c>
      <c r="S30" s="19">
        <f t="shared" si="4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43"/>
      <c r="C31" s="43"/>
      <c r="D31" s="43"/>
      <c r="E31" s="18">
        <f t="shared" si="2"/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f t="shared" si="3"/>
        <v>0</v>
      </c>
      <c r="S31" s="19">
        <f t="shared" si="4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43"/>
      <c r="C32" s="43"/>
      <c r="D32" s="43"/>
      <c r="E32" s="18">
        <f t="shared" si="2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>
        <f t="shared" si="3"/>
        <v>0</v>
      </c>
      <c r="S32" s="19">
        <f t="shared" si="4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43"/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4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43"/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4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43"/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f t="shared" si="3"/>
        <v>0</v>
      </c>
      <c r="S35" s="19">
        <f t="shared" si="4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43"/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4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43"/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4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 aca="true" t="shared" si="5" ref="B38:S38">SUM(B12:B37)</f>
        <v>0</v>
      </c>
      <c r="C38" s="23">
        <f t="shared" si="5"/>
        <v>0</v>
      </c>
      <c r="D38" s="23">
        <f t="shared" si="5"/>
        <v>0</v>
      </c>
      <c r="E38" s="23">
        <f t="shared" si="5"/>
        <v>0</v>
      </c>
      <c r="F38" s="23">
        <f t="shared" si="5"/>
        <v>0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3">
        <f t="shared" si="5"/>
        <v>0</v>
      </c>
      <c r="N38" s="23">
        <f t="shared" si="5"/>
        <v>0</v>
      </c>
      <c r="O38" s="23">
        <f t="shared" si="5"/>
        <v>0</v>
      </c>
      <c r="P38" s="23">
        <f t="shared" si="5"/>
        <v>0</v>
      </c>
      <c r="Q38" s="23">
        <f t="shared" si="5"/>
        <v>0</v>
      </c>
      <c r="R38" s="23">
        <f t="shared" si="5"/>
        <v>0</v>
      </c>
      <c r="S38" s="23">
        <f t="shared" si="5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50"/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50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50"/>
      <c r="C42" s="23"/>
      <c r="D42" s="23"/>
      <c r="E42" s="23">
        <f>SUM(B42+C42+D42)</f>
        <v>0</v>
      </c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43"/>
      <c r="C44" s="43"/>
      <c r="D44" s="43"/>
      <c r="E44" s="18">
        <f aca="true" t="shared" si="6" ref="E44:E67">SUM(B44+C44+D44)</f>
        <v>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8">
        <f aca="true" t="shared" si="7" ref="R44:R66">SUM(F44:Q44)</f>
        <v>0</v>
      </c>
      <c r="S44" s="19">
        <f aca="true" t="shared" si="8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43"/>
      <c r="C45" s="43"/>
      <c r="D45" s="43"/>
      <c r="E45" s="18">
        <f t="shared" si="6"/>
        <v>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8">
        <f t="shared" si="7"/>
        <v>0</v>
      </c>
      <c r="S45" s="19">
        <f t="shared" si="8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43"/>
      <c r="C46" s="43"/>
      <c r="D46" s="43"/>
      <c r="E46" s="18">
        <f t="shared" si="6"/>
        <v>0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8">
        <f t="shared" si="7"/>
        <v>0</v>
      </c>
      <c r="S46" s="19">
        <f t="shared" si="8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43"/>
      <c r="C47" s="43"/>
      <c r="D47" s="43"/>
      <c r="E47" s="18">
        <f t="shared" si="6"/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8">
        <f t="shared" si="7"/>
        <v>0</v>
      </c>
      <c r="S47" s="19">
        <f t="shared" si="8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43"/>
      <c r="C48" s="43"/>
      <c r="D48" s="43"/>
      <c r="E48" s="18">
        <f t="shared" si="6"/>
        <v>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18">
        <f t="shared" si="7"/>
        <v>0</v>
      </c>
      <c r="S48" s="19">
        <f t="shared" si="8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43"/>
      <c r="C49" s="43"/>
      <c r="D49" s="43"/>
      <c r="E49" s="18">
        <f t="shared" si="6"/>
        <v>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8">
        <f t="shared" si="7"/>
        <v>0</v>
      </c>
      <c r="S49" s="19">
        <f t="shared" si="8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43"/>
      <c r="C50" s="43"/>
      <c r="D50" s="43"/>
      <c r="E50" s="18">
        <f t="shared" si="6"/>
        <v>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18">
        <f t="shared" si="7"/>
        <v>0</v>
      </c>
      <c r="S50" s="19">
        <f t="shared" si="8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43"/>
      <c r="C51" s="43"/>
      <c r="D51" s="43"/>
      <c r="E51" s="18">
        <f t="shared" si="6"/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8">
        <f t="shared" si="7"/>
        <v>0</v>
      </c>
      <c r="S51" s="19">
        <f t="shared" si="8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>
      <c r="A52" s="11" t="s">
        <v>35</v>
      </c>
      <c r="B52" s="43"/>
      <c r="C52" s="43"/>
      <c r="D52" s="43"/>
      <c r="E52" s="18">
        <f t="shared" si="6"/>
        <v>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18">
        <f t="shared" si="7"/>
        <v>0</v>
      </c>
      <c r="S52" s="19">
        <f t="shared" si="8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>
      <c r="A53" s="11" t="s">
        <v>82</v>
      </c>
      <c r="B53" s="43"/>
      <c r="C53" s="43"/>
      <c r="D53" s="43"/>
      <c r="E53" s="18">
        <f t="shared" si="6"/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18">
        <f t="shared" si="7"/>
        <v>0</v>
      </c>
      <c r="S53" s="19">
        <f t="shared" si="8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43"/>
      <c r="C54" s="43"/>
      <c r="D54" s="43"/>
      <c r="E54" s="18">
        <f t="shared" si="6"/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8">
        <f t="shared" si="7"/>
        <v>0</v>
      </c>
      <c r="S54" s="19">
        <f t="shared" si="8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43"/>
      <c r="C55" s="43"/>
      <c r="D55" s="43"/>
      <c r="E55" s="18">
        <f t="shared" si="6"/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8">
        <f t="shared" si="7"/>
        <v>0</v>
      </c>
      <c r="S55" s="19">
        <f t="shared" si="8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11" t="s">
        <v>39</v>
      </c>
      <c r="B56" s="43"/>
      <c r="C56" s="43"/>
      <c r="D56" s="43"/>
      <c r="E56" s="18">
        <f t="shared" si="6"/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18">
        <f t="shared" si="7"/>
        <v>0</v>
      </c>
      <c r="S56" s="19">
        <f t="shared" si="8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11" t="s">
        <v>40</v>
      </c>
      <c r="B57" s="43"/>
      <c r="C57" s="43"/>
      <c r="D57" s="43"/>
      <c r="E57" s="18">
        <f t="shared" si="6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8">
        <f t="shared" si="7"/>
        <v>0</v>
      </c>
      <c r="S57" s="19">
        <f t="shared" si="8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11" t="s">
        <v>84</v>
      </c>
      <c r="B58" s="43"/>
      <c r="C58" s="43"/>
      <c r="D58" s="43"/>
      <c r="E58" s="18">
        <f t="shared" si="6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8">
        <f t="shared" si="7"/>
        <v>0</v>
      </c>
      <c r="S58" s="19">
        <f t="shared" si="8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11" t="s">
        <v>123</v>
      </c>
      <c r="B59" s="43"/>
      <c r="C59" s="43"/>
      <c r="D59" s="43"/>
      <c r="E59" s="18">
        <f t="shared" si="6"/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8">
        <f t="shared" si="7"/>
        <v>0</v>
      </c>
      <c r="S59" s="19">
        <f t="shared" si="8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customHeight="1">
      <c r="A60" s="11" t="s">
        <v>124</v>
      </c>
      <c r="B60" s="43"/>
      <c r="C60" s="43"/>
      <c r="D60" s="43"/>
      <c r="E60" s="18">
        <f t="shared" si="6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8">
        <f t="shared" si="7"/>
        <v>0</v>
      </c>
      <c r="S60" s="19">
        <f t="shared" si="8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11" t="s">
        <v>125</v>
      </c>
      <c r="B61" s="43"/>
      <c r="C61" s="43"/>
      <c r="D61" s="43"/>
      <c r="E61" s="18">
        <f t="shared" si="6"/>
        <v>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8">
        <f t="shared" si="7"/>
        <v>0</v>
      </c>
      <c r="S61" s="19">
        <f t="shared" si="8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11" t="s">
        <v>126</v>
      </c>
      <c r="B62" s="43"/>
      <c r="C62" s="43"/>
      <c r="D62" s="43"/>
      <c r="E62" s="18">
        <f t="shared" si="6"/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8">
        <f t="shared" si="7"/>
        <v>0</v>
      </c>
      <c r="S62" s="19">
        <f t="shared" si="8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1" t="s">
        <v>127</v>
      </c>
      <c r="B63" s="43"/>
      <c r="C63" s="43"/>
      <c r="D63" s="43"/>
      <c r="E63" s="18">
        <f t="shared" si="6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>
        <f t="shared" si="7"/>
        <v>0</v>
      </c>
      <c r="S63" s="19">
        <f t="shared" si="8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>
      <c r="A64" s="11" t="s">
        <v>128</v>
      </c>
      <c r="B64" s="43"/>
      <c r="C64" s="43"/>
      <c r="D64" s="43"/>
      <c r="E64" s="18">
        <f t="shared" si="6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8">
        <f t="shared" si="7"/>
        <v>0</v>
      </c>
      <c r="S64" s="19">
        <f t="shared" si="8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>
      <c r="A65" s="11" t="s">
        <v>129</v>
      </c>
      <c r="B65" s="43"/>
      <c r="C65" s="43"/>
      <c r="D65" s="43"/>
      <c r="E65" s="18">
        <f t="shared" si="6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8">
        <f t="shared" si="7"/>
        <v>0</v>
      </c>
      <c r="S65" s="19">
        <f t="shared" si="8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43"/>
      <c r="C66" s="43"/>
      <c r="D66" s="43"/>
      <c r="E66" s="18">
        <f t="shared" si="6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8">
        <f t="shared" si="7"/>
        <v>0</v>
      </c>
      <c r="S66" s="19">
        <f t="shared" si="8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3">
        <f>SUM(D44:D66)</f>
        <v>0</v>
      </c>
      <c r="E67" s="23">
        <f t="shared" si="6"/>
        <v>0</v>
      </c>
      <c r="F67" s="23">
        <f aca="true" t="shared" si="9" ref="F67:S67">SUM(F44:F66)</f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50"/>
      <c r="C69" s="50"/>
      <c r="D69" s="50"/>
      <c r="E69" s="30">
        <f>SUM(B69+C69+D69)</f>
        <v>0</v>
      </c>
      <c r="F69" s="50"/>
      <c r="G69" s="4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43"/>
      <c r="C71" s="43"/>
      <c r="D71" s="47"/>
      <c r="E71" s="49">
        <f>SUM(B71+C71+D71)</f>
        <v>0</v>
      </c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9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0" ref="B73:S73">SUM(B71:B72)</f>
        <v>0</v>
      </c>
      <c r="C73" s="22">
        <f t="shared" si="10"/>
        <v>0</v>
      </c>
      <c r="D73" s="22">
        <f t="shared" si="10"/>
        <v>0</v>
      </c>
      <c r="E73" s="22">
        <f t="shared" si="10"/>
        <v>0</v>
      </c>
      <c r="F73" s="22">
        <f t="shared" si="10"/>
        <v>0</v>
      </c>
      <c r="G73" s="22">
        <f t="shared" si="10"/>
        <v>0</v>
      </c>
      <c r="H73" s="22">
        <f t="shared" si="10"/>
        <v>0</v>
      </c>
      <c r="I73" s="22">
        <f t="shared" si="10"/>
        <v>0</v>
      </c>
      <c r="J73" s="22">
        <f t="shared" si="10"/>
        <v>0</v>
      </c>
      <c r="K73" s="22">
        <f t="shared" si="10"/>
        <v>0</v>
      </c>
      <c r="L73" s="22">
        <f t="shared" si="10"/>
        <v>0</v>
      </c>
      <c r="M73" s="22">
        <f t="shared" si="10"/>
        <v>0</v>
      </c>
      <c r="N73" s="22">
        <f t="shared" si="10"/>
        <v>0</v>
      </c>
      <c r="O73" s="22">
        <f t="shared" si="10"/>
        <v>0</v>
      </c>
      <c r="P73" s="22">
        <f t="shared" si="10"/>
        <v>0</v>
      </c>
      <c r="Q73" s="22">
        <f t="shared" si="10"/>
        <v>0</v>
      </c>
      <c r="R73" s="22">
        <f t="shared" si="10"/>
        <v>0</v>
      </c>
      <c r="S73" s="22">
        <f t="shared" si="10"/>
        <v>0</v>
      </c>
      <c r="T73" s="32"/>
      <c r="U73" s="32"/>
      <c r="V73" s="32"/>
      <c r="W73" s="32"/>
      <c r="X73" s="32"/>
      <c r="Y73" s="32"/>
      <c r="Z73" s="32"/>
      <c r="AA73" s="32"/>
      <c r="AB73" s="32"/>
    </row>
    <row r="74" spans="1:19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1:19" ht="12.75" customHeight="1">
      <c r="A75" s="35" t="s">
        <v>95</v>
      </c>
      <c r="B75" s="47"/>
      <c r="C75" s="47"/>
      <c r="D75" s="47"/>
      <c r="E75" s="49">
        <f>SUM(B75+C75+D75)</f>
        <v>0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9">
        <f>SUM(F75:Q75)</f>
        <v>0</v>
      </c>
      <c r="S75" s="67">
        <f>SUM(E75-R75)</f>
        <v>0</v>
      </c>
    </row>
    <row r="76" spans="1:19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</row>
    <row r="77" spans="1:19" ht="12.75">
      <c r="A77" s="37"/>
      <c r="B77" s="22">
        <f aca="true" t="shared" si="11" ref="B77:S77">SUM(B75:B76)</f>
        <v>0</v>
      </c>
      <c r="C77" s="22">
        <f t="shared" si="11"/>
        <v>0</v>
      </c>
      <c r="D77" s="22">
        <f t="shared" si="11"/>
        <v>0</v>
      </c>
      <c r="E77" s="22">
        <f t="shared" si="11"/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2">
        <f t="shared" si="11"/>
        <v>0</v>
      </c>
      <c r="M77" s="22">
        <f t="shared" si="11"/>
        <v>0</v>
      </c>
      <c r="N77" s="22">
        <f t="shared" si="11"/>
        <v>0</v>
      </c>
      <c r="O77" s="22">
        <f t="shared" si="11"/>
        <v>0</v>
      </c>
      <c r="P77" s="22">
        <f t="shared" si="11"/>
        <v>0</v>
      </c>
      <c r="Q77" s="22">
        <f t="shared" si="11"/>
        <v>0</v>
      </c>
      <c r="R77" s="22">
        <f t="shared" si="11"/>
        <v>0</v>
      </c>
      <c r="S77" s="22">
        <f t="shared" si="11"/>
        <v>0</v>
      </c>
    </row>
    <row r="78" spans="1:19" ht="12.75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>
      <c r="A79" s="40" t="s">
        <v>97</v>
      </c>
      <c r="B79" s="43"/>
      <c r="C79" s="43"/>
      <c r="D79" s="47"/>
      <c r="E79" s="49">
        <f>SUM(B79+C79+D79)</f>
        <v>0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9">
        <f>SUM(F79:Q79)</f>
        <v>0</v>
      </c>
      <c r="S79" s="67">
        <f>SUM(E79-R79)</f>
        <v>0</v>
      </c>
    </row>
    <row r="80" spans="1:19" ht="12.75">
      <c r="A80" s="40" t="s">
        <v>93</v>
      </c>
      <c r="B80" s="47"/>
      <c r="C80" s="47"/>
      <c r="D80" s="47"/>
      <c r="E80" s="49">
        <f>SUM(B80+C80+D80)</f>
        <v>0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2" ref="B81:S81">SUM(B79:B80)</f>
        <v>0</v>
      </c>
      <c r="C81" s="22">
        <f t="shared" si="12"/>
        <v>0</v>
      </c>
      <c r="D81" s="22">
        <f t="shared" si="12"/>
        <v>0</v>
      </c>
      <c r="E81" s="22">
        <f t="shared" si="12"/>
        <v>0</v>
      </c>
      <c r="F81" s="22">
        <f t="shared" si="12"/>
        <v>0</v>
      </c>
      <c r="G81" s="22">
        <f t="shared" si="12"/>
        <v>0</v>
      </c>
      <c r="H81" s="22">
        <f t="shared" si="12"/>
        <v>0</v>
      </c>
      <c r="I81" s="22">
        <f t="shared" si="12"/>
        <v>0</v>
      </c>
      <c r="J81" s="22">
        <f t="shared" si="12"/>
        <v>0</v>
      </c>
      <c r="K81" s="22">
        <f t="shared" si="12"/>
        <v>0</v>
      </c>
      <c r="L81" s="22">
        <f t="shared" si="12"/>
        <v>0</v>
      </c>
      <c r="M81" s="22">
        <f t="shared" si="12"/>
        <v>0</v>
      </c>
      <c r="N81" s="22">
        <f t="shared" si="12"/>
        <v>0</v>
      </c>
      <c r="O81" s="22">
        <f t="shared" si="12"/>
        <v>0</v>
      </c>
      <c r="P81" s="22">
        <f t="shared" si="12"/>
        <v>0</v>
      </c>
      <c r="Q81" s="22">
        <f t="shared" si="12"/>
        <v>0</v>
      </c>
      <c r="R81" s="22">
        <f t="shared" si="12"/>
        <v>0</v>
      </c>
      <c r="S81" s="22">
        <f t="shared" si="12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0">
        <f>SUM(F83:Q83)</f>
        <v>0</v>
      </c>
      <c r="S83" s="31">
        <f>SUM(E83-R83)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50"/>
      <c r="C85" s="50"/>
      <c r="D85" s="50"/>
      <c r="E85" s="30">
        <f>SUM(B85+C85+D85)</f>
        <v>0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30">
        <f>SUM(F85:Q85)</f>
        <v>0</v>
      </c>
      <c r="S85" s="31">
        <f>SUM(E85-R85)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50"/>
      <c r="C87" s="50"/>
      <c r="D87" s="50"/>
      <c r="E87" s="30">
        <f>SUM(B87+C87+D87)</f>
        <v>0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30">
        <f>SUM(F87:Q87)</f>
        <v>0</v>
      </c>
      <c r="S87" s="31">
        <f>SUM(E87-R87)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/>
      <c r="C89" s="50"/>
      <c r="D89" s="50"/>
      <c r="E89" s="30">
        <f>SUM(B89+C89+D89)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30">
        <f>SUM(F89:Q89)</f>
        <v>0</v>
      </c>
      <c r="S89" s="31">
        <f>SUM(E89-R89)</f>
        <v>0</v>
      </c>
    </row>
    <row r="90" spans="1:19" ht="12.75">
      <c r="A90" s="41" t="s">
        <v>106</v>
      </c>
      <c r="B90" s="42">
        <f aca="true" t="shared" si="13" ref="B90:S90">SUM(B6+B10+B38+B40+B42+B67+B69+B73+B77+B81+B83+B85+B87+B89)</f>
        <v>0</v>
      </c>
      <c r="C90" s="42">
        <f t="shared" si="13"/>
        <v>0</v>
      </c>
      <c r="D90" s="42">
        <f t="shared" si="13"/>
        <v>0</v>
      </c>
      <c r="E90" s="42">
        <f t="shared" si="13"/>
        <v>0</v>
      </c>
      <c r="F90" s="42">
        <f t="shared" si="13"/>
        <v>0</v>
      </c>
      <c r="G90" s="42">
        <f t="shared" si="13"/>
        <v>0</v>
      </c>
      <c r="H90" s="42">
        <f t="shared" si="13"/>
        <v>0</v>
      </c>
      <c r="I90" s="42">
        <f t="shared" si="13"/>
        <v>0</v>
      </c>
      <c r="J90" s="42">
        <f t="shared" si="13"/>
        <v>0</v>
      </c>
      <c r="K90" s="42">
        <f t="shared" si="13"/>
        <v>0</v>
      </c>
      <c r="L90" s="42">
        <f t="shared" si="13"/>
        <v>0</v>
      </c>
      <c r="M90" s="42">
        <f t="shared" si="13"/>
        <v>0</v>
      </c>
      <c r="N90" s="42">
        <f t="shared" si="13"/>
        <v>0</v>
      </c>
      <c r="O90" s="42">
        <f t="shared" si="13"/>
        <v>0</v>
      </c>
      <c r="P90" s="42">
        <f t="shared" si="13"/>
        <v>0</v>
      </c>
      <c r="Q90" s="42">
        <f t="shared" si="13"/>
        <v>0</v>
      </c>
      <c r="R90" s="42">
        <f t="shared" si="13"/>
        <v>0</v>
      </c>
      <c r="S90" s="42">
        <f t="shared" si="13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90"/>
  <sheetViews>
    <sheetView zoomScale="98" zoomScaleNormal="98" zoomScalePageLayoutView="0" workbookViewId="0" topLeftCell="G1">
      <pane ySplit="2" topLeftCell="A60" activePane="bottomLeft" state="frozen"/>
      <selection pane="topLeft" activeCell="G1" sqref="G1"/>
      <selection pane="bottomLeft" activeCell="D102" sqref="D102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16"/>
      <c r="C4" s="16"/>
      <c r="D4" s="16"/>
      <c r="E4" s="17">
        <f>SUM(B4+C4+D4)</f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16"/>
      <c r="C5" s="16"/>
      <c r="D5" s="16"/>
      <c r="E5" s="17">
        <f>SUM(B5+C5+D5)</f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16"/>
      <c r="C8" s="16"/>
      <c r="D8" s="16"/>
      <c r="E8" s="17">
        <f>SUM(B8+C8+D8)</f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16"/>
      <c r="C9" s="16"/>
      <c r="D9" s="16"/>
      <c r="E9" s="17">
        <f>SUM(B9+C9+D9)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16"/>
      <c r="C12" s="16"/>
      <c r="D12" s="16"/>
      <c r="E12" s="18">
        <f aca="true" t="shared" si="2" ref="E12:E38">SUM(B12+C12+D12)</f>
        <v>0</v>
      </c>
      <c r="F12" s="43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43"/>
      <c r="R12" s="18">
        <f aca="true" t="shared" si="3" ref="R12:R37">SUM(F12:Q12)</f>
        <v>0</v>
      </c>
      <c r="S12" s="19">
        <f aca="true" t="shared" si="4" ref="S12:S22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16"/>
      <c r="C13" s="16"/>
      <c r="D13" s="16"/>
      <c r="E13" s="18">
        <f t="shared" si="2"/>
        <v>0</v>
      </c>
      <c r="F13" s="43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16"/>
      <c r="C14" s="16"/>
      <c r="D14" s="16"/>
      <c r="E14" s="18">
        <f t="shared" si="2"/>
        <v>0</v>
      </c>
      <c r="F14" s="43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16"/>
      <c r="C15" s="16"/>
      <c r="D15" s="16"/>
      <c r="E15" s="18">
        <f t="shared" si="2"/>
        <v>0</v>
      </c>
      <c r="F15" s="43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16"/>
      <c r="C16" s="16"/>
      <c r="D16" s="16"/>
      <c r="E16" s="18">
        <f t="shared" si="2"/>
        <v>0</v>
      </c>
      <c r="F16" s="43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16"/>
      <c r="C17" s="16"/>
      <c r="D17" s="16"/>
      <c r="E17" s="18">
        <f t="shared" si="2"/>
        <v>0</v>
      </c>
      <c r="F17" s="43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16"/>
      <c r="C18" s="16"/>
      <c r="D18" s="16"/>
      <c r="E18" s="18">
        <f t="shared" si="2"/>
        <v>0</v>
      </c>
      <c r="F18" s="43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16"/>
      <c r="C19" s="16"/>
      <c r="D19" s="16"/>
      <c r="E19" s="18">
        <f t="shared" si="2"/>
        <v>0</v>
      </c>
      <c r="F19" s="43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16"/>
      <c r="C20" s="16"/>
      <c r="D20" s="16"/>
      <c r="E20" s="18">
        <f t="shared" si="2"/>
        <v>0</v>
      </c>
      <c r="F20" s="43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16"/>
      <c r="C21" s="16"/>
      <c r="D21" s="16"/>
      <c r="E21" s="18">
        <f t="shared" si="2"/>
        <v>0</v>
      </c>
      <c r="F21" s="43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43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16"/>
      <c r="C22" s="16"/>
      <c r="D22" s="16"/>
      <c r="E22" s="18">
        <f t="shared" si="2"/>
        <v>0</v>
      </c>
      <c r="F22" s="43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43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16"/>
      <c r="C23" s="16"/>
      <c r="D23" s="16"/>
      <c r="E23" s="18">
        <f t="shared" si="2"/>
        <v>0</v>
      </c>
      <c r="F23" s="43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8">
        <f t="shared" si="3"/>
        <v>0</v>
      </c>
      <c r="S23" s="19">
        <f>SUM(E22-R22)</f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16"/>
      <c r="C24" s="16"/>
      <c r="D24" s="16"/>
      <c r="E24" s="18">
        <f t="shared" si="2"/>
        <v>0</v>
      </c>
      <c r="F24" s="43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43"/>
      <c r="R24" s="18">
        <f t="shared" si="3"/>
        <v>0</v>
      </c>
      <c r="S24" s="19">
        <f>SUM(E23-R23)</f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16"/>
      <c r="C25" s="16"/>
      <c r="D25" s="16"/>
      <c r="E25" s="18">
        <f t="shared" si="2"/>
        <v>0</v>
      </c>
      <c r="F25" s="43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43"/>
      <c r="R25" s="18">
        <f t="shared" si="3"/>
        <v>0</v>
      </c>
      <c r="S25" s="19">
        <f aca="true" t="shared" si="5" ref="S25:S37">SUM(E25-R25)</f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16"/>
      <c r="C26" s="16"/>
      <c r="D26" s="16"/>
      <c r="E26" s="18">
        <f t="shared" si="2"/>
        <v>0</v>
      </c>
      <c r="F26" s="43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43"/>
      <c r="R26" s="18">
        <f t="shared" si="3"/>
        <v>0</v>
      </c>
      <c r="S26" s="19">
        <f t="shared" si="5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16"/>
      <c r="C27" s="16"/>
      <c r="D27" s="16"/>
      <c r="E27" s="18">
        <f t="shared" si="2"/>
        <v>0</v>
      </c>
      <c r="F27" s="4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43"/>
      <c r="R27" s="18">
        <f t="shared" si="3"/>
        <v>0</v>
      </c>
      <c r="S27" s="19">
        <f t="shared" si="5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16"/>
      <c r="C28" s="16"/>
      <c r="D28" s="16"/>
      <c r="E28" s="18">
        <f t="shared" si="2"/>
        <v>0</v>
      </c>
      <c r="F28" s="43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43"/>
      <c r="R28" s="18">
        <f t="shared" si="3"/>
        <v>0</v>
      </c>
      <c r="S28" s="19">
        <f t="shared" si="5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16"/>
      <c r="C29" s="16"/>
      <c r="D29" s="16"/>
      <c r="E29" s="18">
        <f t="shared" si="2"/>
        <v>0</v>
      </c>
      <c r="F29" s="43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43"/>
      <c r="R29" s="18">
        <f t="shared" si="3"/>
        <v>0</v>
      </c>
      <c r="S29" s="19">
        <f t="shared" si="5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16"/>
      <c r="C30" s="16"/>
      <c r="D30" s="16"/>
      <c r="E30" s="18">
        <f t="shared" si="2"/>
        <v>0</v>
      </c>
      <c r="F30" s="43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43"/>
      <c r="R30" s="18">
        <f t="shared" si="3"/>
        <v>0</v>
      </c>
      <c r="S30" s="19">
        <f t="shared" si="5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16"/>
      <c r="C31" s="16"/>
      <c r="D31" s="16"/>
      <c r="E31" s="18">
        <f t="shared" si="2"/>
        <v>0</v>
      </c>
      <c r="F31" s="43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43"/>
      <c r="R31" s="18">
        <f t="shared" si="3"/>
        <v>0</v>
      </c>
      <c r="S31" s="19">
        <f t="shared" si="5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16"/>
      <c r="C32" s="16"/>
      <c r="D32" s="16"/>
      <c r="E32" s="18">
        <f t="shared" si="2"/>
        <v>0</v>
      </c>
      <c r="F32" s="43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43"/>
      <c r="R32" s="18">
        <f t="shared" si="3"/>
        <v>0</v>
      </c>
      <c r="S32" s="19">
        <f t="shared" si="5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16"/>
      <c r="C33" s="16"/>
      <c r="D33" s="16"/>
      <c r="E33" s="18">
        <f t="shared" si="2"/>
        <v>0</v>
      </c>
      <c r="F33" s="4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43"/>
      <c r="R33" s="18">
        <f t="shared" si="3"/>
        <v>0</v>
      </c>
      <c r="S33" s="19">
        <f t="shared" si="5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16"/>
      <c r="C34" s="16"/>
      <c r="D34" s="16"/>
      <c r="E34" s="18">
        <f t="shared" si="2"/>
        <v>0</v>
      </c>
      <c r="F34" s="4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43"/>
      <c r="R34" s="18">
        <f t="shared" si="3"/>
        <v>0</v>
      </c>
      <c r="S34" s="19">
        <f t="shared" si="5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16"/>
      <c r="C35" s="16"/>
      <c r="D35" s="16"/>
      <c r="E35" s="18">
        <f t="shared" si="2"/>
        <v>0</v>
      </c>
      <c r="F35" s="43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43"/>
      <c r="R35" s="18">
        <f t="shared" si="3"/>
        <v>0</v>
      </c>
      <c r="S35" s="19">
        <f t="shared" si="5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16"/>
      <c r="C36" s="16"/>
      <c r="D36" s="16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5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16"/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5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>SUM(B12:B35)</f>
        <v>0</v>
      </c>
      <c r="C38" s="23">
        <f>SUM(C12:C35)</f>
        <v>0</v>
      </c>
      <c r="D38" s="26">
        <f>SUM(D12:D35)</f>
        <v>0</v>
      </c>
      <c r="E38" s="23">
        <f t="shared" si="2"/>
        <v>0</v>
      </c>
      <c r="F38" s="23">
        <f aca="true" t="shared" si="6" ref="F38:S38">SUM(F12:F35)</f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0</v>
      </c>
      <c r="S38" s="23">
        <f t="shared" si="6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23">
        <v>0</v>
      </c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50"/>
      <c r="C42" s="50"/>
      <c r="D42" s="50"/>
      <c r="E42" s="23">
        <f>SUM(B42+C42+D42)</f>
        <v>0</v>
      </c>
      <c r="F42" s="50"/>
      <c r="G42" s="50"/>
      <c r="H42" s="50"/>
      <c r="I42" s="50"/>
      <c r="J42" s="50"/>
      <c r="K42" s="50"/>
      <c r="L42" s="50"/>
      <c r="M42" s="23"/>
      <c r="N42" s="23"/>
      <c r="O42" s="50"/>
      <c r="P42" s="50"/>
      <c r="Q42" s="50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16"/>
      <c r="C44" s="16"/>
      <c r="D44" s="16"/>
      <c r="E44" s="18">
        <f aca="true" t="shared" si="7" ref="E44:E67">SUM(B44+C44+D44)</f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8">
        <f aca="true" t="shared" si="8" ref="R44:R66">SUM(F44:Q44)</f>
        <v>0</v>
      </c>
      <c r="S44" s="19">
        <f aca="true" t="shared" si="9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16"/>
      <c r="C45" s="16"/>
      <c r="D45" s="16"/>
      <c r="E45" s="18">
        <f t="shared" si="7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8">
        <f t="shared" si="8"/>
        <v>0</v>
      </c>
      <c r="S45" s="19">
        <f t="shared" si="9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16"/>
      <c r="C46" s="16"/>
      <c r="D46" s="16"/>
      <c r="E46" s="18">
        <f t="shared" si="7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8">
        <f t="shared" si="8"/>
        <v>0</v>
      </c>
      <c r="S46" s="19">
        <f t="shared" si="9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16"/>
      <c r="C47" s="16"/>
      <c r="D47" s="16"/>
      <c r="E47" s="18">
        <f t="shared" si="7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8">
        <f t="shared" si="8"/>
        <v>0</v>
      </c>
      <c r="S47" s="19">
        <f t="shared" si="9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16"/>
      <c r="C48" s="16"/>
      <c r="D48" s="16"/>
      <c r="E48" s="18">
        <f t="shared" si="7"/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8">
        <f t="shared" si="8"/>
        <v>0</v>
      </c>
      <c r="S48" s="19">
        <f t="shared" si="9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16"/>
      <c r="C49" s="16"/>
      <c r="D49" s="16"/>
      <c r="E49" s="18">
        <f t="shared" si="7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8">
        <f t="shared" si="8"/>
        <v>0</v>
      </c>
      <c r="S49" s="19">
        <f t="shared" si="9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16"/>
      <c r="C50" s="16"/>
      <c r="D50" s="16"/>
      <c r="E50" s="18">
        <f t="shared" si="7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8">
        <f t="shared" si="8"/>
        <v>0</v>
      </c>
      <c r="S50" s="19">
        <f t="shared" si="9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16"/>
      <c r="C51" s="16"/>
      <c r="D51" s="16"/>
      <c r="E51" s="18">
        <f t="shared" si="7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8">
        <f t="shared" si="8"/>
        <v>0</v>
      </c>
      <c r="S51" s="19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>
      <c r="A52" s="11" t="s">
        <v>35</v>
      </c>
      <c r="B52" s="16"/>
      <c r="C52" s="16"/>
      <c r="D52" s="16"/>
      <c r="E52" s="18">
        <f t="shared" si="7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8">
        <f t="shared" si="8"/>
        <v>0</v>
      </c>
      <c r="S52" s="19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>
      <c r="A53" s="11" t="s">
        <v>82</v>
      </c>
      <c r="B53" s="16"/>
      <c r="C53" s="16"/>
      <c r="D53" s="16"/>
      <c r="E53" s="18">
        <f t="shared" si="7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8">
        <f t="shared" si="8"/>
        <v>0</v>
      </c>
      <c r="S53" s="19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16"/>
      <c r="C54" s="16"/>
      <c r="D54" s="16"/>
      <c r="E54" s="18">
        <f t="shared" si="7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8">
        <f t="shared" si="8"/>
        <v>0</v>
      </c>
      <c r="S54" s="19">
        <f t="shared" si="9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16"/>
      <c r="C55" s="16"/>
      <c r="D55" s="16"/>
      <c r="E55" s="18">
        <f t="shared" si="7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8">
        <f t="shared" si="8"/>
        <v>0</v>
      </c>
      <c r="S55" s="19">
        <f t="shared" si="9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11" t="s">
        <v>39</v>
      </c>
      <c r="B56" s="16"/>
      <c r="C56" s="16"/>
      <c r="D56" s="16"/>
      <c r="E56" s="18">
        <f t="shared" si="7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8">
        <f t="shared" si="8"/>
        <v>0</v>
      </c>
      <c r="S56" s="19">
        <f t="shared" si="9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11" t="s">
        <v>40</v>
      </c>
      <c r="B57" s="16"/>
      <c r="C57" s="16"/>
      <c r="D57" s="16"/>
      <c r="E57" s="18">
        <f t="shared" si="7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8">
        <f t="shared" si="8"/>
        <v>0</v>
      </c>
      <c r="S57" s="19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11" t="s">
        <v>84</v>
      </c>
      <c r="B58" s="16"/>
      <c r="C58" s="16"/>
      <c r="D58" s="16"/>
      <c r="E58" s="18">
        <f t="shared" si="7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8">
        <f t="shared" si="8"/>
        <v>0</v>
      </c>
      <c r="S58" s="19">
        <f t="shared" si="9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11" t="s">
        <v>123</v>
      </c>
      <c r="B59" s="16"/>
      <c r="C59" s="16"/>
      <c r="D59" s="16"/>
      <c r="E59" s="18">
        <f t="shared" si="7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8">
        <f t="shared" si="8"/>
        <v>0</v>
      </c>
      <c r="S59" s="19">
        <f t="shared" si="9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customHeight="1">
      <c r="A60" s="11" t="s">
        <v>124</v>
      </c>
      <c r="B60" s="16"/>
      <c r="C60" s="16"/>
      <c r="D60" s="16"/>
      <c r="E60" s="18">
        <f t="shared" si="7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8">
        <f t="shared" si="8"/>
        <v>0</v>
      </c>
      <c r="S60" s="19">
        <f t="shared" si="9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11" t="s">
        <v>125</v>
      </c>
      <c r="B61" s="16"/>
      <c r="C61" s="16"/>
      <c r="D61" s="16"/>
      <c r="E61" s="18">
        <f t="shared" si="7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8">
        <f t="shared" si="8"/>
        <v>0</v>
      </c>
      <c r="S61" s="19">
        <f t="shared" si="9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11" t="s">
        <v>126</v>
      </c>
      <c r="B62" s="16"/>
      <c r="C62" s="16"/>
      <c r="D62" s="16"/>
      <c r="E62" s="18">
        <f t="shared" si="7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8">
        <f t="shared" si="8"/>
        <v>0</v>
      </c>
      <c r="S62" s="19">
        <f t="shared" si="9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1" t="s">
        <v>127</v>
      </c>
      <c r="B63" s="16"/>
      <c r="C63" s="16"/>
      <c r="D63" s="16"/>
      <c r="E63" s="18">
        <f t="shared" si="7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8">
        <f t="shared" si="8"/>
        <v>0</v>
      </c>
      <c r="S63" s="19">
        <f t="shared" si="9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>
      <c r="A64" s="11" t="s">
        <v>128</v>
      </c>
      <c r="B64" s="16"/>
      <c r="C64" s="16"/>
      <c r="D64" s="16"/>
      <c r="E64" s="18">
        <f t="shared" si="7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8">
        <f t="shared" si="8"/>
        <v>0</v>
      </c>
      <c r="S64" s="19">
        <f t="shared" si="9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>
      <c r="A65" s="11" t="s">
        <v>129</v>
      </c>
      <c r="B65" s="16"/>
      <c r="C65" s="16"/>
      <c r="D65" s="16"/>
      <c r="E65" s="18">
        <f t="shared" si="7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16"/>
      <c r="R65" s="18">
        <f t="shared" si="8"/>
        <v>0</v>
      </c>
      <c r="S65" s="19">
        <f t="shared" si="9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16"/>
      <c r="C66" s="16"/>
      <c r="D66" s="16"/>
      <c r="E66" s="18">
        <f t="shared" si="7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16"/>
      <c r="R66" s="18">
        <f t="shared" si="8"/>
        <v>0</v>
      </c>
      <c r="S66" s="19">
        <f t="shared" si="9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6">
        <f>SUM(D44:D66)</f>
        <v>0</v>
      </c>
      <c r="E67" s="23">
        <f t="shared" si="7"/>
        <v>0</v>
      </c>
      <c r="F67" s="23">
        <f aca="true" t="shared" si="10" ref="F67:S67">SUM(F44:F66)</f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50"/>
      <c r="C69" s="50"/>
      <c r="D69" s="50"/>
      <c r="E69" s="30">
        <f>SUM(B69+C69+D69)</f>
        <v>0</v>
      </c>
      <c r="F69" s="50"/>
      <c r="G69" s="50"/>
      <c r="H69" s="50"/>
      <c r="I69" s="50"/>
      <c r="J69" s="50"/>
      <c r="K69" s="50"/>
      <c r="L69" s="50"/>
      <c r="M69" s="71"/>
      <c r="N69" s="71"/>
      <c r="O69" s="50"/>
      <c r="P69" s="50"/>
      <c r="Q69" s="50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47"/>
      <c r="C71" s="47"/>
      <c r="D71" s="47"/>
      <c r="E71" s="49">
        <f>SUM(B71+C71+D71)</f>
        <v>0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1" ref="B73:S73">SUM(B71:B72)</f>
        <v>0</v>
      </c>
      <c r="C73" s="22">
        <f t="shared" si="11"/>
        <v>0</v>
      </c>
      <c r="D73" s="22">
        <f t="shared" si="11"/>
        <v>0</v>
      </c>
      <c r="E73" s="22">
        <f t="shared" si="11"/>
        <v>0</v>
      </c>
      <c r="F73" s="22">
        <f t="shared" si="11"/>
        <v>0</v>
      </c>
      <c r="G73" s="22">
        <f t="shared" si="11"/>
        <v>0</v>
      </c>
      <c r="H73" s="22">
        <f t="shared" si="11"/>
        <v>0</v>
      </c>
      <c r="I73" s="22">
        <f t="shared" si="11"/>
        <v>0</v>
      </c>
      <c r="J73" s="22">
        <f t="shared" si="11"/>
        <v>0</v>
      </c>
      <c r="K73" s="22">
        <f t="shared" si="11"/>
        <v>0</v>
      </c>
      <c r="L73" s="22">
        <f t="shared" si="11"/>
        <v>0</v>
      </c>
      <c r="M73" s="22">
        <f t="shared" si="11"/>
        <v>0</v>
      </c>
      <c r="N73" s="22">
        <f t="shared" si="11"/>
        <v>0</v>
      </c>
      <c r="O73" s="22">
        <f t="shared" si="11"/>
        <v>0</v>
      </c>
      <c r="P73" s="22">
        <f t="shared" si="11"/>
        <v>0</v>
      </c>
      <c r="Q73" s="22">
        <f t="shared" si="11"/>
        <v>0</v>
      </c>
      <c r="R73" s="22">
        <f t="shared" si="11"/>
        <v>0</v>
      </c>
      <c r="S73" s="22">
        <f t="shared" si="11"/>
        <v>0</v>
      </c>
      <c r="T73" s="32"/>
      <c r="U73" s="32"/>
      <c r="V73" s="32"/>
      <c r="W73" s="32"/>
      <c r="X73" s="32"/>
      <c r="Y73" s="32"/>
      <c r="Z73" s="32"/>
      <c r="AA73" s="32"/>
      <c r="AB73" s="32"/>
    </row>
    <row r="74" spans="1:19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1:19" ht="12.75" customHeight="1">
      <c r="A75" s="35" t="s">
        <v>95</v>
      </c>
      <c r="B75" s="47"/>
      <c r="C75" s="47"/>
      <c r="D75" s="47"/>
      <c r="E75" s="49">
        <f>SUM(B75+C75+D75)</f>
        <v>0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9">
        <f>SUM(F75:Q75)</f>
        <v>0</v>
      </c>
      <c r="S75" s="67">
        <f>SUM(E75-R75)</f>
        <v>0</v>
      </c>
    </row>
    <row r="76" spans="1:19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</row>
    <row r="77" spans="1:19" ht="12.75">
      <c r="A77" s="37"/>
      <c r="B77" s="22">
        <f aca="true" t="shared" si="12" ref="B77:S77">SUM(B75:B76)</f>
        <v>0</v>
      </c>
      <c r="C77" s="22">
        <f t="shared" si="12"/>
        <v>0</v>
      </c>
      <c r="D77" s="22">
        <f t="shared" si="12"/>
        <v>0</v>
      </c>
      <c r="E77" s="22">
        <f t="shared" si="12"/>
        <v>0</v>
      </c>
      <c r="F77" s="22">
        <f t="shared" si="12"/>
        <v>0</v>
      </c>
      <c r="G77" s="22">
        <f t="shared" si="12"/>
        <v>0</v>
      </c>
      <c r="H77" s="22">
        <f t="shared" si="12"/>
        <v>0</v>
      </c>
      <c r="I77" s="22">
        <f t="shared" si="12"/>
        <v>0</v>
      </c>
      <c r="J77" s="22">
        <f t="shared" si="12"/>
        <v>0</v>
      </c>
      <c r="K77" s="22">
        <f t="shared" si="12"/>
        <v>0</v>
      </c>
      <c r="L77" s="22">
        <f t="shared" si="12"/>
        <v>0</v>
      </c>
      <c r="M77" s="22">
        <f t="shared" si="12"/>
        <v>0</v>
      </c>
      <c r="N77" s="22">
        <f t="shared" si="12"/>
        <v>0</v>
      </c>
      <c r="O77" s="22">
        <f t="shared" si="12"/>
        <v>0</v>
      </c>
      <c r="P77" s="22">
        <f t="shared" si="12"/>
        <v>0</v>
      </c>
      <c r="Q77" s="22">
        <f t="shared" si="12"/>
        <v>0</v>
      </c>
      <c r="R77" s="22">
        <f t="shared" si="12"/>
        <v>0</v>
      </c>
      <c r="S77" s="22">
        <f t="shared" si="12"/>
        <v>0</v>
      </c>
    </row>
    <row r="78" spans="1:19" ht="12.75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>
      <c r="A79" s="40" t="s">
        <v>97</v>
      </c>
      <c r="B79" s="16"/>
      <c r="C79" s="16"/>
      <c r="D79" s="47"/>
      <c r="E79" s="49">
        <f>SUM(B79+C79+D79)</f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49">
        <f>SUM(F79:Q79)</f>
        <v>0</v>
      </c>
      <c r="S79" s="67">
        <f>SUM(E79-R79)</f>
        <v>0</v>
      </c>
    </row>
    <row r="80" spans="1:19" ht="12.75">
      <c r="A80" s="40" t="s">
        <v>93</v>
      </c>
      <c r="B80" s="47"/>
      <c r="C80" s="47"/>
      <c r="D80" s="47"/>
      <c r="E80" s="49">
        <f>SUM(B80+C80+D80)</f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3" ref="B81:S81">SUM(B79:B80)</f>
        <v>0</v>
      </c>
      <c r="C81" s="22">
        <f t="shared" si="13"/>
        <v>0</v>
      </c>
      <c r="D81" s="22">
        <f t="shared" si="13"/>
        <v>0</v>
      </c>
      <c r="E81" s="22">
        <f t="shared" si="13"/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2">
        <f t="shared" si="13"/>
        <v>0</v>
      </c>
      <c r="R81" s="22">
        <f t="shared" si="13"/>
        <v>0</v>
      </c>
      <c r="S81" s="22">
        <f t="shared" si="13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30">
        <f>SUM(F83:Q83)</f>
        <v>0</v>
      </c>
      <c r="S83" s="31">
        <f>SUM(E83-R83)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50"/>
      <c r="C85" s="50"/>
      <c r="D85" s="50"/>
      <c r="E85" s="30">
        <f>SUM(B85+C85+D85)</f>
        <v>0</v>
      </c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30">
        <f>SUM(F85:Q85)</f>
        <v>0</v>
      </c>
      <c r="S85" s="31">
        <f>SUM(E85-R85)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50"/>
      <c r="C87" s="50"/>
      <c r="D87" s="50"/>
      <c r="E87" s="30">
        <f>SUM(B87+C87+D87)</f>
        <v>0</v>
      </c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30">
        <f>SUM(F87:Q87)</f>
        <v>0</v>
      </c>
      <c r="S87" s="31">
        <f>SUM(E87-R87)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>
        <v>0</v>
      </c>
      <c r="C89" s="50"/>
      <c r="D89" s="50"/>
      <c r="E89" s="30">
        <f>SUM(B89+C89+D89)</f>
        <v>0</v>
      </c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30">
        <f>SUM(F89:Q89)</f>
        <v>0</v>
      </c>
      <c r="S89" s="31">
        <f>SUM(E89-R89)</f>
        <v>0</v>
      </c>
    </row>
    <row r="90" spans="1:19" ht="12.75">
      <c r="A90" s="41" t="s">
        <v>106</v>
      </c>
      <c r="B90" s="42">
        <f aca="true" t="shared" si="14" ref="B90:S90">SUM(B6+B10+B38+B40+B42+B67+B69+B73+B77+B81+B83+B85+B87+B89)</f>
        <v>0</v>
      </c>
      <c r="C90" s="42">
        <f t="shared" si="14"/>
        <v>0</v>
      </c>
      <c r="D90" s="42">
        <f t="shared" si="14"/>
        <v>0</v>
      </c>
      <c r="E90" s="42">
        <f t="shared" si="14"/>
        <v>0</v>
      </c>
      <c r="F90" s="42">
        <f t="shared" si="14"/>
        <v>0</v>
      </c>
      <c r="G90" s="42">
        <f t="shared" si="14"/>
        <v>0</v>
      </c>
      <c r="H90" s="42">
        <f t="shared" si="14"/>
        <v>0</v>
      </c>
      <c r="I90" s="42">
        <f t="shared" si="14"/>
        <v>0</v>
      </c>
      <c r="J90" s="42">
        <f t="shared" si="14"/>
        <v>0</v>
      </c>
      <c r="K90" s="42">
        <f t="shared" si="14"/>
        <v>0</v>
      </c>
      <c r="L90" s="42">
        <f t="shared" si="14"/>
        <v>0</v>
      </c>
      <c r="M90" s="42">
        <f t="shared" si="14"/>
        <v>0</v>
      </c>
      <c r="N90" s="42">
        <f t="shared" si="14"/>
        <v>0</v>
      </c>
      <c r="O90" s="42">
        <f t="shared" si="14"/>
        <v>0</v>
      </c>
      <c r="P90" s="42">
        <f t="shared" si="14"/>
        <v>0</v>
      </c>
      <c r="Q90" s="42">
        <f t="shared" si="14"/>
        <v>0</v>
      </c>
      <c r="R90" s="42">
        <f t="shared" si="14"/>
        <v>0</v>
      </c>
      <c r="S90" s="42">
        <f t="shared" si="14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90"/>
  <sheetViews>
    <sheetView zoomScale="98" zoomScaleNormal="98" zoomScalePageLayoutView="0" workbookViewId="0" topLeftCell="H1">
      <pane ySplit="2" topLeftCell="A70" activePane="bottomLeft" state="frozen"/>
      <selection pane="topLeft" activeCell="H1" sqref="H1"/>
      <selection pane="bottomLeft" activeCell="Q42" sqref="Q42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16"/>
      <c r="C4" s="16"/>
      <c r="D4" s="16"/>
      <c r="E4" s="17">
        <f>SUM(B4+C4+D4)</f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16"/>
      <c r="C5" s="16"/>
      <c r="D5" s="16"/>
      <c r="E5" s="17">
        <f>SUM(B5+C5+D5)</f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16"/>
      <c r="C8" s="16"/>
      <c r="D8" s="16"/>
      <c r="E8" s="17">
        <f>SUM(B8+C8+D8)</f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16"/>
      <c r="C9" s="16"/>
      <c r="D9" s="16"/>
      <c r="E9" s="17">
        <f>SUM(B9+C9+D9)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16"/>
      <c r="C12" s="16"/>
      <c r="D12" s="16"/>
      <c r="E12" s="18">
        <f aca="true" t="shared" si="2" ref="E12:E38">SUM(B12+C12+D12)</f>
        <v>0</v>
      </c>
      <c r="F12" s="43"/>
      <c r="G12" s="43"/>
      <c r="H12" s="43"/>
      <c r="I12" s="43"/>
      <c r="J12" s="16"/>
      <c r="K12" s="16"/>
      <c r="L12" s="16"/>
      <c r="M12" s="16"/>
      <c r="N12" s="16"/>
      <c r="O12" s="16"/>
      <c r="P12" s="16"/>
      <c r="Q12" s="43"/>
      <c r="R12" s="18">
        <f aca="true" t="shared" si="3" ref="R12:R37">SUM(F12:Q12)</f>
        <v>0</v>
      </c>
      <c r="S12" s="19">
        <f aca="true" t="shared" si="4" ref="S12:S37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16"/>
      <c r="C13" s="16"/>
      <c r="D13" s="16"/>
      <c r="E13" s="18">
        <f t="shared" si="2"/>
        <v>0</v>
      </c>
      <c r="F13" s="43"/>
      <c r="G13" s="43"/>
      <c r="H13" s="43"/>
      <c r="I13" s="43"/>
      <c r="J13" s="16"/>
      <c r="K13" s="16"/>
      <c r="L13" s="16"/>
      <c r="M13" s="16"/>
      <c r="N13" s="16"/>
      <c r="O13" s="16"/>
      <c r="P13" s="16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16"/>
      <c r="C14" s="16"/>
      <c r="D14" s="16"/>
      <c r="E14" s="18">
        <f t="shared" si="2"/>
        <v>0</v>
      </c>
      <c r="F14" s="43"/>
      <c r="G14" s="43"/>
      <c r="H14" s="43"/>
      <c r="I14" s="43"/>
      <c r="J14" s="16"/>
      <c r="K14" s="16"/>
      <c r="L14" s="16"/>
      <c r="M14" s="16"/>
      <c r="N14" s="16"/>
      <c r="O14" s="16"/>
      <c r="P14" s="16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16"/>
      <c r="C15" s="16"/>
      <c r="D15" s="16"/>
      <c r="E15" s="18">
        <f t="shared" si="2"/>
        <v>0</v>
      </c>
      <c r="F15" s="43"/>
      <c r="G15" s="43"/>
      <c r="H15" s="43"/>
      <c r="I15" s="43"/>
      <c r="J15" s="16"/>
      <c r="K15" s="16"/>
      <c r="L15" s="16"/>
      <c r="M15" s="16"/>
      <c r="N15" s="16"/>
      <c r="O15" s="16"/>
      <c r="P15" s="16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16"/>
      <c r="C16" s="16"/>
      <c r="D16" s="16"/>
      <c r="E16" s="18">
        <f t="shared" si="2"/>
        <v>0</v>
      </c>
      <c r="F16" s="43"/>
      <c r="G16" s="43"/>
      <c r="H16" s="43"/>
      <c r="I16" s="43"/>
      <c r="J16" s="16"/>
      <c r="K16" s="16"/>
      <c r="L16" s="16"/>
      <c r="M16" s="16"/>
      <c r="N16" s="16"/>
      <c r="O16" s="16"/>
      <c r="P16" s="16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16"/>
      <c r="C17" s="16"/>
      <c r="D17" s="16"/>
      <c r="E17" s="18">
        <f t="shared" si="2"/>
        <v>0</v>
      </c>
      <c r="F17" s="43"/>
      <c r="G17" s="43"/>
      <c r="H17" s="43"/>
      <c r="I17" s="43"/>
      <c r="J17" s="16"/>
      <c r="K17" s="16"/>
      <c r="L17" s="16"/>
      <c r="M17" s="16"/>
      <c r="N17" s="16"/>
      <c r="O17" s="16"/>
      <c r="P17" s="16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16"/>
      <c r="C18" s="16"/>
      <c r="D18" s="16"/>
      <c r="E18" s="18">
        <f t="shared" si="2"/>
        <v>0</v>
      </c>
      <c r="F18" s="43"/>
      <c r="G18" s="43"/>
      <c r="H18" s="43"/>
      <c r="I18" s="43"/>
      <c r="J18" s="16"/>
      <c r="K18" s="16"/>
      <c r="L18" s="16"/>
      <c r="M18" s="16"/>
      <c r="N18" s="16"/>
      <c r="O18" s="16"/>
      <c r="P18" s="16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16"/>
      <c r="C19" s="16"/>
      <c r="D19" s="16"/>
      <c r="E19" s="18">
        <f t="shared" si="2"/>
        <v>0</v>
      </c>
      <c r="F19" s="43"/>
      <c r="G19" s="43"/>
      <c r="H19" s="43"/>
      <c r="I19" s="43"/>
      <c r="J19" s="16"/>
      <c r="K19" s="16"/>
      <c r="L19" s="16"/>
      <c r="M19" s="16"/>
      <c r="N19" s="16"/>
      <c r="O19" s="16"/>
      <c r="P19" s="16"/>
      <c r="Q19" s="16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16"/>
      <c r="C20" s="16"/>
      <c r="D20" s="16"/>
      <c r="E20" s="18">
        <f t="shared" si="2"/>
        <v>0</v>
      </c>
      <c r="F20" s="43"/>
      <c r="G20" s="43"/>
      <c r="H20" s="43"/>
      <c r="I20" s="43"/>
      <c r="J20" s="16"/>
      <c r="K20" s="16"/>
      <c r="L20" s="16"/>
      <c r="M20" s="16"/>
      <c r="N20" s="16"/>
      <c r="O20" s="16"/>
      <c r="P20" s="16"/>
      <c r="Q20" s="16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16"/>
      <c r="C21" s="16"/>
      <c r="D21" s="16"/>
      <c r="E21" s="18">
        <f t="shared" si="2"/>
        <v>0</v>
      </c>
      <c r="F21" s="43"/>
      <c r="G21" s="43"/>
      <c r="H21" s="43"/>
      <c r="I21" s="43"/>
      <c r="J21" s="16"/>
      <c r="K21" s="16"/>
      <c r="L21" s="16"/>
      <c r="M21" s="16"/>
      <c r="N21" s="16"/>
      <c r="O21" s="16"/>
      <c r="P21" s="16"/>
      <c r="Q21" s="16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16"/>
      <c r="C22" s="16"/>
      <c r="D22" s="16"/>
      <c r="E22" s="18">
        <f t="shared" si="2"/>
        <v>0</v>
      </c>
      <c r="F22" s="43"/>
      <c r="G22" s="43"/>
      <c r="H22" s="43"/>
      <c r="I22" s="43"/>
      <c r="J22" s="16"/>
      <c r="K22" s="16"/>
      <c r="L22" s="16"/>
      <c r="M22" s="16"/>
      <c r="N22" s="16"/>
      <c r="O22" s="16"/>
      <c r="P22" s="16"/>
      <c r="Q22" s="16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16"/>
      <c r="C23" s="16"/>
      <c r="D23" s="16"/>
      <c r="E23" s="18">
        <f t="shared" si="2"/>
        <v>0</v>
      </c>
      <c r="F23" s="43"/>
      <c r="G23" s="43"/>
      <c r="H23" s="43"/>
      <c r="I23" s="43"/>
      <c r="J23" s="16"/>
      <c r="K23" s="16"/>
      <c r="L23" s="16"/>
      <c r="M23" s="16"/>
      <c r="N23" s="16"/>
      <c r="O23" s="16"/>
      <c r="P23" s="16"/>
      <c r="Q23" s="16"/>
      <c r="R23" s="18">
        <f t="shared" si="3"/>
        <v>0</v>
      </c>
      <c r="S23" s="19">
        <f t="shared" si="4"/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16"/>
      <c r="C24" s="16"/>
      <c r="D24" s="16"/>
      <c r="E24" s="18">
        <f t="shared" si="2"/>
        <v>0</v>
      </c>
      <c r="F24" s="43"/>
      <c r="G24" s="43"/>
      <c r="H24" s="43"/>
      <c r="I24" s="43"/>
      <c r="J24" s="16"/>
      <c r="K24" s="16"/>
      <c r="L24" s="16"/>
      <c r="M24" s="16"/>
      <c r="N24" s="16"/>
      <c r="O24" s="16"/>
      <c r="P24" s="16"/>
      <c r="Q24" s="16"/>
      <c r="R24" s="18">
        <f t="shared" si="3"/>
        <v>0</v>
      </c>
      <c r="S24" s="19">
        <f t="shared" si="4"/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16"/>
      <c r="C25" s="16"/>
      <c r="D25" s="16"/>
      <c r="E25" s="18">
        <f t="shared" si="2"/>
        <v>0</v>
      </c>
      <c r="F25" s="43"/>
      <c r="G25" s="43"/>
      <c r="H25" s="43"/>
      <c r="I25" s="43"/>
      <c r="J25" s="16"/>
      <c r="K25" s="16"/>
      <c r="L25" s="16"/>
      <c r="M25" s="16"/>
      <c r="N25" s="16"/>
      <c r="O25" s="16"/>
      <c r="P25" s="16"/>
      <c r="Q25" s="16"/>
      <c r="R25" s="18">
        <f t="shared" si="3"/>
        <v>0</v>
      </c>
      <c r="S25" s="19">
        <f t="shared" si="4"/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16"/>
      <c r="C26" s="16"/>
      <c r="D26" s="16"/>
      <c r="E26" s="18">
        <f t="shared" si="2"/>
        <v>0</v>
      </c>
      <c r="F26" s="43"/>
      <c r="G26" s="43"/>
      <c r="H26" s="43"/>
      <c r="I26" s="43"/>
      <c r="J26" s="16"/>
      <c r="K26" s="16"/>
      <c r="L26" s="16"/>
      <c r="M26" s="16"/>
      <c r="N26" s="16"/>
      <c r="O26" s="16"/>
      <c r="P26" s="16"/>
      <c r="Q26" s="16"/>
      <c r="R26" s="18">
        <f t="shared" si="3"/>
        <v>0</v>
      </c>
      <c r="S26" s="19">
        <f t="shared" si="4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16"/>
      <c r="C27" s="16"/>
      <c r="D27" s="16"/>
      <c r="E27" s="18">
        <f t="shared" si="2"/>
        <v>0</v>
      </c>
      <c r="F27" s="43"/>
      <c r="G27" s="43"/>
      <c r="H27" s="43"/>
      <c r="I27" s="43"/>
      <c r="J27" s="16"/>
      <c r="K27" s="16"/>
      <c r="L27" s="16"/>
      <c r="M27" s="16"/>
      <c r="N27" s="16"/>
      <c r="O27" s="16"/>
      <c r="P27" s="16"/>
      <c r="Q27" s="16"/>
      <c r="R27" s="18">
        <f t="shared" si="3"/>
        <v>0</v>
      </c>
      <c r="S27" s="19">
        <f t="shared" si="4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16"/>
      <c r="C28" s="16"/>
      <c r="D28" s="16"/>
      <c r="E28" s="18">
        <f t="shared" si="2"/>
        <v>0</v>
      </c>
      <c r="F28" s="43"/>
      <c r="G28" s="43"/>
      <c r="H28" s="43"/>
      <c r="I28" s="43"/>
      <c r="J28" s="16"/>
      <c r="K28" s="16"/>
      <c r="L28" s="16"/>
      <c r="M28" s="16"/>
      <c r="N28" s="16"/>
      <c r="O28" s="16"/>
      <c r="P28" s="16"/>
      <c r="Q28" s="16"/>
      <c r="R28" s="18">
        <f t="shared" si="3"/>
        <v>0</v>
      </c>
      <c r="S28" s="19">
        <f t="shared" si="4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16"/>
      <c r="C29" s="16"/>
      <c r="D29" s="16"/>
      <c r="E29" s="18">
        <f t="shared" si="2"/>
        <v>0</v>
      </c>
      <c r="F29" s="43"/>
      <c r="G29" s="43"/>
      <c r="H29" s="43"/>
      <c r="I29" s="43"/>
      <c r="J29" s="16"/>
      <c r="K29" s="16"/>
      <c r="L29" s="16"/>
      <c r="M29" s="16"/>
      <c r="N29" s="16"/>
      <c r="O29" s="16"/>
      <c r="P29" s="16"/>
      <c r="Q29" s="16"/>
      <c r="R29" s="18">
        <f t="shared" si="3"/>
        <v>0</v>
      </c>
      <c r="S29" s="19">
        <f t="shared" si="4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16"/>
      <c r="C30" s="16"/>
      <c r="D30" s="16"/>
      <c r="E30" s="18">
        <f t="shared" si="2"/>
        <v>0</v>
      </c>
      <c r="F30" s="43"/>
      <c r="G30" s="43"/>
      <c r="H30" s="43"/>
      <c r="I30" s="43"/>
      <c r="J30" s="16"/>
      <c r="K30" s="16"/>
      <c r="L30" s="16"/>
      <c r="M30" s="16"/>
      <c r="N30" s="16"/>
      <c r="O30" s="16"/>
      <c r="P30" s="16"/>
      <c r="Q30" s="43"/>
      <c r="R30" s="18">
        <f t="shared" si="3"/>
        <v>0</v>
      </c>
      <c r="S30" s="19">
        <f t="shared" si="4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16"/>
      <c r="C31" s="43"/>
      <c r="D31" s="43"/>
      <c r="E31" s="18">
        <f t="shared" si="2"/>
        <v>0</v>
      </c>
      <c r="F31" s="43"/>
      <c r="G31" s="43"/>
      <c r="H31" s="43"/>
      <c r="I31" s="43"/>
      <c r="J31" s="16"/>
      <c r="K31" s="16"/>
      <c r="L31" s="16"/>
      <c r="M31" s="16"/>
      <c r="N31" s="16"/>
      <c r="O31" s="16"/>
      <c r="P31" s="16"/>
      <c r="Q31" s="43"/>
      <c r="R31" s="18">
        <f t="shared" si="3"/>
        <v>0</v>
      </c>
      <c r="S31" s="19">
        <f t="shared" si="4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16"/>
      <c r="C32" s="43"/>
      <c r="D32" s="43"/>
      <c r="E32" s="18">
        <f t="shared" si="2"/>
        <v>0</v>
      </c>
      <c r="F32" s="43"/>
      <c r="G32" s="43"/>
      <c r="H32" s="43"/>
      <c r="I32" s="43"/>
      <c r="J32" s="16"/>
      <c r="K32" s="16"/>
      <c r="L32" s="16"/>
      <c r="M32" s="16"/>
      <c r="N32" s="16"/>
      <c r="O32" s="16"/>
      <c r="P32" s="16"/>
      <c r="Q32" s="43"/>
      <c r="R32" s="18">
        <f t="shared" si="3"/>
        <v>0</v>
      </c>
      <c r="S32" s="19">
        <f t="shared" si="4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16"/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4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16"/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4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16"/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f t="shared" si="3"/>
        <v>0</v>
      </c>
      <c r="S35" s="19">
        <f t="shared" si="4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16"/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4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16"/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4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>SUM(B12:B35)</f>
        <v>0</v>
      </c>
      <c r="C38" s="23">
        <f>SUM(C12:C35)</f>
        <v>0</v>
      </c>
      <c r="D38" s="26">
        <f>SUM(D12:D35)</f>
        <v>0</v>
      </c>
      <c r="E38" s="23">
        <f t="shared" si="2"/>
        <v>0</v>
      </c>
      <c r="F38" s="23">
        <f aca="true" t="shared" si="5" ref="F38:S38">SUM(F12:F35)</f>
        <v>0</v>
      </c>
      <c r="G38" s="23">
        <f t="shared" si="5"/>
        <v>0</v>
      </c>
      <c r="H38" s="23">
        <f t="shared" si="5"/>
        <v>0</v>
      </c>
      <c r="I38" s="23">
        <f t="shared" si="5"/>
        <v>0</v>
      </c>
      <c r="J38" s="23">
        <f t="shared" si="5"/>
        <v>0</v>
      </c>
      <c r="K38" s="23">
        <f t="shared" si="5"/>
        <v>0</v>
      </c>
      <c r="L38" s="23">
        <f t="shared" si="5"/>
        <v>0</v>
      </c>
      <c r="M38" s="23">
        <f t="shared" si="5"/>
        <v>0</v>
      </c>
      <c r="N38" s="23">
        <f t="shared" si="5"/>
        <v>0</v>
      </c>
      <c r="O38" s="23">
        <f t="shared" si="5"/>
        <v>0</v>
      </c>
      <c r="P38" s="23">
        <f t="shared" si="5"/>
        <v>0</v>
      </c>
      <c r="Q38" s="23">
        <f t="shared" si="5"/>
        <v>0</v>
      </c>
      <c r="R38" s="23">
        <f t="shared" si="5"/>
        <v>0</v>
      </c>
      <c r="S38" s="23">
        <f t="shared" si="5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23">
        <v>0</v>
      </c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50"/>
      <c r="C42" s="23"/>
      <c r="D42" s="23"/>
      <c r="E42" s="23">
        <f>SUM(B42+C42+D42)</f>
        <v>0</v>
      </c>
      <c r="F42" s="23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16"/>
      <c r="C44" s="16"/>
      <c r="D44" s="16"/>
      <c r="E44" s="18">
        <f aca="true" t="shared" si="6" ref="E44:E67">SUM(B44+C44+D44)</f>
        <v>0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8">
        <f aca="true" t="shared" si="7" ref="R44:R66">SUM(F44:Q44)</f>
        <v>0</v>
      </c>
      <c r="S44" s="19">
        <f aca="true" t="shared" si="8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16"/>
      <c r="C45" s="16"/>
      <c r="D45" s="16"/>
      <c r="E45" s="18">
        <f t="shared" si="6"/>
        <v>0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8">
        <f t="shared" si="7"/>
        <v>0</v>
      </c>
      <c r="S45" s="19">
        <f t="shared" si="8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16"/>
      <c r="C46" s="16"/>
      <c r="D46" s="16"/>
      <c r="E46" s="18">
        <f t="shared" si="6"/>
        <v>0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8">
        <f t="shared" si="7"/>
        <v>0</v>
      </c>
      <c r="S46" s="19">
        <f t="shared" si="8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16"/>
      <c r="C47" s="16"/>
      <c r="D47" s="16"/>
      <c r="E47" s="18">
        <f t="shared" si="6"/>
        <v>0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8">
        <f t="shared" si="7"/>
        <v>0</v>
      </c>
      <c r="S47" s="19">
        <f t="shared" si="8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16"/>
      <c r="C48" s="16"/>
      <c r="D48" s="16"/>
      <c r="E48" s="18">
        <f t="shared" si="6"/>
        <v>0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8">
        <f t="shared" si="7"/>
        <v>0</v>
      </c>
      <c r="S48" s="19">
        <f t="shared" si="8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16"/>
      <c r="C49" s="16"/>
      <c r="D49" s="16"/>
      <c r="E49" s="18">
        <f t="shared" si="6"/>
        <v>0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8">
        <f t="shared" si="7"/>
        <v>0</v>
      </c>
      <c r="S49" s="19">
        <f t="shared" si="8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16"/>
      <c r="C50" s="16"/>
      <c r="D50" s="16"/>
      <c r="E50" s="18">
        <f t="shared" si="6"/>
        <v>0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8">
        <f t="shared" si="7"/>
        <v>0</v>
      </c>
      <c r="S50" s="19">
        <f t="shared" si="8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16"/>
      <c r="C51" s="16"/>
      <c r="D51" s="16"/>
      <c r="E51" s="18">
        <f t="shared" si="6"/>
        <v>0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8">
        <f t="shared" si="7"/>
        <v>0</v>
      </c>
      <c r="S51" s="19">
        <f t="shared" si="8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4.25" customHeight="1">
      <c r="A52" s="11" t="s">
        <v>35</v>
      </c>
      <c r="B52" s="16"/>
      <c r="C52" s="16"/>
      <c r="D52" s="16"/>
      <c r="E52" s="18">
        <f t="shared" si="6"/>
        <v>0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8">
        <f t="shared" si="7"/>
        <v>0</v>
      </c>
      <c r="S52" s="19">
        <f t="shared" si="8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4.25" customHeight="1">
      <c r="A53" s="11" t="s">
        <v>82</v>
      </c>
      <c r="B53" s="16"/>
      <c r="C53" s="16"/>
      <c r="D53" s="16"/>
      <c r="E53" s="18">
        <f t="shared" si="6"/>
        <v>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8">
        <f t="shared" si="7"/>
        <v>0</v>
      </c>
      <c r="S53" s="19">
        <f t="shared" si="8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16"/>
      <c r="C54" s="16"/>
      <c r="D54" s="16"/>
      <c r="E54" s="18">
        <f t="shared" si="6"/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8">
        <f t="shared" si="7"/>
        <v>0</v>
      </c>
      <c r="S54" s="19">
        <f t="shared" si="8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16"/>
      <c r="C55" s="16"/>
      <c r="D55" s="16"/>
      <c r="E55" s="18">
        <f t="shared" si="6"/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8">
        <f t="shared" si="7"/>
        <v>0</v>
      </c>
      <c r="S55" s="19">
        <f t="shared" si="8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3.5" customHeight="1">
      <c r="A56" s="11" t="s">
        <v>39</v>
      </c>
      <c r="B56" s="16"/>
      <c r="C56" s="16"/>
      <c r="D56" s="16"/>
      <c r="E56" s="18">
        <f t="shared" si="6"/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8">
        <f t="shared" si="7"/>
        <v>0</v>
      </c>
      <c r="S56" s="19">
        <f t="shared" si="8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3.5" customHeight="1">
      <c r="A57" s="11" t="s">
        <v>40</v>
      </c>
      <c r="B57" s="16"/>
      <c r="C57" s="16"/>
      <c r="D57" s="16"/>
      <c r="E57" s="18">
        <f t="shared" si="6"/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8">
        <f t="shared" si="7"/>
        <v>0</v>
      </c>
      <c r="S57" s="19">
        <f t="shared" si="8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3.5" customHeight="1">
      <c r="A58" s="11" t="s">
        <v>84</v>
      </c>
      <c r="B58" s="16"/>
      <c r="C58" s="16"/>
      <c r="D58" s="16"/>
      <c r="E58" s="18">
        <f t="shared" si="6"/>
        <v>0</v>
      </c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8">
        <f t="shared" si="7"/>
        <v>0</v>
      </c>
      <c r="S58" s="19">
        <f t="shared" si="8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3.5" customHeight="1">
      <c r="A59" s="11" t="s">
        <v>123</v>
      </c>
      <c r="B59" s="16"/>
      <c r="C59" s="16"/>
      <c r="D59" s="16"/>
      <c r="E59" s="18">
        <f t="shared" si="6"/>
        <v>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8">
        <f t="shared" si="7"/>
        <v>0</v>
      </c>
      <c r="S59" s="19">
        <f t="shared" si="8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2.75" customHeight="1">
      <c r="A60" s="11" t="s">
        <v>124</v>
      </c>
      <c r="B60" s="16"/>
      <c r="C60" s="16"/>
      <c r="D60" s="16"/>
      <c r="E60" s="18">
        <f t="shared" si="6"/>
        <v>0</v>
      </c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8">
        <f t="shared" si="7"/>
        <v>0</v>
      </c>
      <c r="S60" s="19">
        <f t="shared" si="8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2.75" customHeight="1">
      <c r="A61" s="11" t="s">
        <v>125</v>
      </c>
      <c r="B61" s="16"/>
      <c r="C61" s="16"/>
      <c r="D61" s="16"/>
      <c r="E61" s="18">
        <f t="shared" si="6"/>
        <v>0</v>
      </c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8">
        <f t="shared" si="7"/>
        <v>0</v>
      </c>
      <c r="S61" s="19">
        <f t="shared" si="8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2.75" customHeight="1">
      <c r="A62" s="11" t="s">
        <v>126</v>
      </c>
      <c r="B62" s="16"/>
      <c r="C62" s="16"/>
      <c r="D62" s="16"/>
      <c r="E62" s="18">
        <f t="shared" si="6"/>
        <v>0</v>
      </c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8">
        <f t="shared" si="7"/>
        <v>0</v>
      </c>
      <c r="S62" s="19">
        <f t="shared" si="8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2.75" customHeight="1">
      <c r="A63" s="11" t="s">
        <v>127</v>
      </c>
      <c r="B63" s="16"/>
      <c r="C63" s="16"/>
      <c r="D63" s="16"/>
      <c r="E63" s="18">
        <f t="shared" si="6"/>
        <v>0</v>
      </c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8">
        <f t="shared" si="7"/>
        <v>0</v>
      </c>
      <c r="S63" s="19">
        <f t="shared" si="8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2.75" customHeight="1">
      <c r="A64" s="11" t="s">
        <v>128</v>
      </c>
      <c r="B64" s="16"/>
      <c r="C64" s="16"/>
      <c r="D64" s="16"/>
      <c r="E64" s="18">
        <f t="shared" si="6"/>
        <v>0</v>
      </c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8">
        <f t="shared" si="7"/>
        <v>0</v>
      </c>
      <c r="S64" s="19">
        <f t="shared" si="8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2.75" customHeight="1">
      <c r="A65" s="11" t="s">
        <v>129</v>
      </c>
      <c r="B65" s="16"/>
      <c r="C65" s="16"/>
      <c r="D65" s="16"/>
      <c r="E65" s="18">
        <f t="shared" si="6"/>
        <v>0</v>
      </c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8">
        <f t="shared" si="7"/>
        <v>0</v>
      </c>
      <c r="S65" s="19">
        <f t="shared" si="8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16"/>
      <c r="C66" s="16"/>
      <c r="D66" s="16"/>
      <c r="E66" s="18">
        <f t="shared" si="6"/>
        <v>0</v>
      </c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8">
        <f t="shared" si="7"/>
        <v>0</v>
      </c>
      <c r="S66" s="19">
        <f t="shared" si="8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6">
        <f>SUM(D44:D66)</f>
        <v>0</v>
      </c>
      <c r="E67" s="23">
        <f t="shared" si="6"/>
        <v>0</v>
      </c>
      <c r="F67" s="23">
        <f aca="true" t="shared" si="9" ref="F67:S67">SUM(F44:F66)</f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50"/>
      <c r="C69" s="50"/>
      <c r="D69" s="50"/>
      <c r="E69" s="30">
        <f>SUM(B69+C69+D69)</f>
        <v>0</v>
      </c>
      <c r="F69" s="44"/>
      <c r="G69" s="44"/>
      <c r="H69" s="44"/>
      <c r="I69" s="44"/>
      <c r="J69" s="44"/>
      <c r="K69" s="44"/>
      <c r="L69" s="44"/>
      <c r="M69" s="44"/>
      <c r="N69" s="50"/>
      <c r="O69" s="50"/>
      <c r="P69" s="50"/>
      <c r="Q69" s="50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47"/>
      <c r="C71" s="47"/>
      <c r="D71" s="47"/>
      <c r="E71" s="49">
        <f>SUM(B71+C71+D71)</f>
        <v>0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0" ref="B73:S73">SUM(B71:B72)</f>
        <v>0</v>
      </c>
      <c r="C73" s="22">
        <f t="shared" si="10"/>
        <v>0</v>
      </c>
      <c r="D73" s="22">
        <f t="shared" si="10"/>
        <v>0</v>
      </c>
      <c r="E73" s="22">
        <f t="shared" si="10"/>
        <v>0</v>
      </c>
      <c r="F73" s="22">
        <f t="shared" si="10"/>
        <v>0</v>
      </c>
      <c r="G73" s="22">
        <f t="shared" si="10"/>
        <v>0</v>
      </c>
      <c r="H73" s="22">
        <f t="shared" si="10"/>
        <v>0</v>
      </c>
      <c r="I73" s="22">
        <f t="shared" si="10"/>
        <v>0</v>
      </c>
      <c r="J73" s="22">
        <f t="shared" si="10"/>
        <v>0</v>
      </c>
      <c r="K73" s="22">
        <f t="shared" si="10"/>
        <v>0</v>
      </c>
      <c r="L73" s="22">
        <f t="shared" si="10"/>
        <v>0</v>
      </c>
      <c r="M73" s="22">
        <f t="shared" si="10"/>
        <v>0</v>
      </c>
      <c r="N73" s="22">
        <f t="shared" si="10"/>
        <v>0</v>
      </c>
      <c r="O73" s="22">
        <f t="shared" si="10"/>
        <v>0</v>
      </c>
      <c r="P73" s="22">
        <f t="shared" si="10"/>
        <v>0</v>
      </c>
      <c r="Q73" s="22">
        <f t="shared" si="10"/>
        <v>0</v>
      </c>
      <c r="R73" s="22">
        <f t="shared" si="10"/>
        <v>0</v>
      </c>
      <c r="S73" s="22">
        <f t="shared" si="10"/>
        <v>0</v>
      </c>
      <c r="T73" s="32"/>
      <c r="U73" s="32"/>
      <c r="V73" s="32"/>
      <c r="W73" s="32"/>
      <c r="X73" s="32"/>
      <c r="Y73" s="32"/>
      <c r="Z73" s="32"/>
      <c r="AA73" s="32"/>
      <c r="AB73" s="32"/>
    </row>
    <row r="74" spans="1:19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1:19" ht="12.75" customHeight="1">
      <c r="A75" s="35" t="s">
        <v>95</v>
      </c>
      <c r="B75" s="47"/>
      <c r="C75" s="47"/>
      <c r="D75" s="47"/>
      <c r="E75" s="49">
        <f>SUM(B75+C75+D75)</f>
        <v>0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9">
        <f>SUM(F75:Q75)</f>
        <v>0</v>
      </c>
      <c r="S75" s="67">
        <f>SUM(E75-R75)</f>
        <v>0</v>
      </c>
    </row>
    <row r="76" spans="1:19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</row>
    <row r="77" spans="1:19" ht="12.75">
      <c r="A77" s="37"/>
      <c r="B77" s="22">
        <f aca="true" t="shared" si="11" ref="B77:S77">SUM(B75:B76)</f>
        <v>0</v>
      </c>
      <c r="C77" s="22">
        <f t="shared" si="11"/>
        <v>0</v>
      </c>
      <c r="D77" s="22">
        <f t="shared" si="11"/>
        <v>0</v>
      </c>
      <c r="E77" s="22">
        <f t="shared" si="11"/>
        <v>0</v>
      </c>
      <c r="F77" s="22">
        <f t="shared" si="11"/>
        <v>0</v>
      </c>
      <c r="G77" s="22">
        <f t="shared" si="11"/>
        <v>0</v>
      </c>
      <c r="H77" s="22">
        <f t="shared" si="11"/>
        <v>0</v>
      </c>
      <c r="I77" s="22">
        <f t="shared" si="11"/>
        <v>0</v>
      </c>
      <c r="J77" s="22">
        <f t="shared" si="11"/>
        <v>0</v>
      </c>
      <c r="K77" s="22">
        <f t="shared" si="11"/>
        <v>0</v>
      </c>
      <c r="L77" s="22">
        <f t="shared" si="11"/>
        <v>0</v>
      </c>
      <c r="M77" s="22">
        <f t="shared" si="11"/>
        <v>0</v>
      </c>
      <c r="N77" s="22">
        <f t="shared" si="11"/>
        <v>0</v>
      </c>
      <c r="O77" s="22">
        <f t="shared" si="11"/>
        <v>0</v>
      </c>
      <c r="P77" s="22">
        <f t="shared" si="11"/>
        <v>0</v>
      </c>
      <c r="Q77" s="22">
        <f t="shared" si="11"/>
        <v>0</v>
      </c>
      <c r="R77" s="22">
        <f t="shared" si="11"/>
        <v>0</v>
      </c>
      <c r="S77" s="22">
        <f t="shared" si="11"/>
        <v>0</v>
      </c>
    </row>
    <row r="78" spans="1:19" ht="12.75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>
      <c r="A79" s="40" t="s">
        <v>97</v>
      </c>
      <c r="B79" s="16"/>
      <c r="C79" s="16"/>
      <c r="D79" s="47"/>
      <c r="E79" s="49">
        <f>SUM(B79+C79+D79)</f>
        <v>0</v>
      </c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49">
        <f>SUM(F79:Q79)</f>
        <v>0</v>
      </c>
      <c r="S79" s="67">
        <f>SUM(E79-R79)</f>
        <v>0</v>
      </c>
    </row>
    <row r="80" spans="1:19" ht="12.75">
      <c r="A80" s="40" t="s">
        <v>93</v>
      </c>
      <c r="B80" s="47"/>
      <c r="C80" s="47"/>
      <c r="D80" s="47"/>
      <c r="E80" s="49">
        <f>SUM(B80+C80+D80)</f>
        <v>0</v>
      </c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2" ref="B81:S81">SUM(B79:B80)</f>
        <v>0</v>
      </c>
      <c r="C81" s="22">
        <f t="shared" si="12"/>
        <v>0</v>
      </c>
      <c r="D81" s="22">
        <f t="shared" si="12"/>
        <v>0</v>
      </c>
      <c r="E81" s="22">
        <f t="shared" si="12"/>
        <v>0</v>
      </c>
      <c r="F81" s="22">
        <f t="shared" si="12"/>
        <v>0</v>
      </c>
      <c r="G81" s="22">
        <f t="shared" si="12"/>
        <v>0</v>
      </c>
      <c r="H81" s="22">
        <f t="shared" si="12"/>
        <v>0</v>
      </c>
      <c r="I81" s="22">
        <f t="shared" si="12"/>
        <v>0</v>
      </c>
      <c r="J81" s="22">
        <f t="shared" si="12"/>
        <v>0</v>
      </c>
      <c r="K81" s="22">
        <f t="shared" si="12"/>
        <v>0</v>
      </c>
      <c r="L81" s="22">
        <f t="shared" si="12"/>
        <v>0</v>
      </c>
      <c r="M81" s="22">
        <f t="shared" si="12"/>
        <v>0</v>
      </c>
      <c r="N81" s="22">
        <f t="shared" si="12"/>
        <v>0</v>
      </c>
      <c r="O81" s="22">
        <f t="shared" si="12"/>
        <v>0</v>
      </c>
      <c r="P81" s="22">
        <f t="shared" si="12"/>
        <v>0</v>
      </c>
      <c r="Q81" s="22">
        <f t="shared" si="12"/>
        <v>0</v>
      </c>
      <c r="R81" s="22">
        <f t="shared" si="12"/>
        <v>0</v>
      </c>
      <c r="S81" s="22">
        <f t="shared" si="12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50"/>
      <c r="H83" s="50"/>
      <c r="I83" s="50"/>
      <c r="J83" s="50"/>
      <c r="K83" s="22"/>
      <c r="L83" s="22"/>
      <c r="M83" s="22"/>
      <c r="N83" s="22"/>
      <c r="O83" s="50"/>
      <c r="P83" s="50"/>
      <c r="Q83" s="50"/>
      <c r="R83" s="30">
        <f>SUM(F83:Q83)</f>
        <v>0</v>
      </c>
      <c r="S83" s="31">
        <f>SUM(E83-R83)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50"/>
      <c r="C85" s="50"/>
      <c r="D85" s="50"/>
      <c r="E85" s="30">
        <f>SUM(B85+C85+D85)</f>
        <v>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0">
        <f>SUM(F85:Q85)</f>
        <v>0</v>
      </c>
      <c r="S85" s="31">
        <f>SUM(E85-R85)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50"/>
      <c r="C87" s="50"/>
      <c r="D87" s="50"/>
      <c r="E87" s="30">
        <f>SUM(B87+C87+D87)</f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50"/>
      <c r="P87" s="50"/>
      <c r="Q87" s="50"/>
      <c r="R87" s="30">
        <f>SUM(F87:Q87)</f>
        <v>0</v>
      </c>
      <c r="S87" s="31">
        <f>SUM(E87-R87)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/>
      <c r="C89" s="50"/>
      <c r="D89" s="50"/>
      <c r="E89" s="30">
        <f>SUM(B89+C89+D89)</f>
        <v>0</v>
      </c>
      <c r="F89" s="22"/>
      <c r="G89" s="50"/>
      <c r="H89" s="22"/>
      <c r="I89" s="50"/>
      <c r="J89" s="50"/>
      <c r="K89" s="50"/>
      <c r="L89" s="50"/>
      <c r="M89" s="50"/>
      <c r="N89" s="22"/>
      <c r="O89" s="22"/>
      <c r="P89" s="22"/>
      <c r="Q89" s="22"/>
      <c r="R89" s="30">
        <f>SUM(F89:Q89)</f>
        <v>0</v>
      </c>
      <c r="S89" s="31">
        <f>SUM(E89-R89)</f>
        <v>0</v>
      </c>
    </row>
    <row r="90" spans="1:19" ht="12.75">
      <c r="A90" s="41" t="s">
        <v>106</v>
      </c>
      <c r="B90" s="42">
        <f aca="true" t="shared" si="13" ref="B90:S90">SUM(B6+B10+B38+B40+B42+B67+B69+B73+B77+B81+B83+B85+B87+B89)</f>
        <v>0</v>
      </c>
      <c r="C90" s="42">
        <f t="shared" si="13"/>
        <v>0</v>
      </c>
      <c r="D90" s="42">
        <f t="shared" si="13"/>
        <v>0</v>
      </c>
      <c r="E90" s="42">
        <f t="shared" si="13"/>
        <v>0</v>
      </c>
      <c r="F90" s="42">
        <f t="shared" si="13"/>
        <v>0</v>
      </c>
      <c r="G90" s="42">
        <f t="shared" si="13"/>
        <v>0</v>
      </c>
      <c r="H90" s="42">
        <f t="shared" si="13"/>
        <v>0</v>
      </c>
      <c r="I90" s="42">
        <f t="shared" si="13"/>
        <v>0</v>
      </c>
      <c r="J90" s="42">
        <f t="shared" si="13"/>
        <v>0</v>
      </c>
      <c r="K90" s="42">
        <f t="shared" si="13"/>
        <v>0</v>
      </c>
      <c r="L90" s="42">
        <f t="shared" si="13"/>
        <v>0</v>
      </c>
      <c r="M90" s="42">
        <f t="shared" si="13"/>
        <v>0</v>
      </c>
      <c r="N90" s="42">
        <f t="shared" si="13"/>
        <v>0</v>
      </c>
      <c r="O90" s="42">
        <f t="shared" si="13"/>
        <v>0</v>
      </c>
      <c r="P90" s="42">
        <f t="shared" si="13"/>
        <v>0</v>
      </c>
      <c r="Q90" s="42">
        <f t="shared" si="13"/>
        <v>0</v>
      </c>
      <c r="R90" s="42">
        <f t="shared" si="13"/>
        <v>0</v>
      </c>
      <c r="S90" s="42">
        <f t="shared" si="13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90"/>
  <sheetViews>
    <sheetView zoomScale="82" zoomScaleNormal="82" zoomScalePageLayoutView="0" workbookViewId="0" topLeftCell="K1">
      <pane ySplit="2" topLeftCell="A33" activePane="bottomLeft" state="frozen"/>
      <selection pane="topLeft" activeCell="K1" sqref="K1"/>
      <selection pane="bottomLeft" activeCell="Q94" sqref="Q94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16"/>
      <c r="C4" s="16"/>
      <c r="D4" s="16"/>
      <c r="E4" s="17">
        <f>SUM(B4+C4+D4)</f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16"/>
      <c r="C5" s="16"/>
      <c r="D5" s="16"/>
      <c r="E5" s="17">
        <f>SUM(B5+C5+D5)</f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16"/>
      <c r="C8" s="16"/>
      <c r="D8" s="16"/>
      <c r="E8" s="17">
        <f>SUM(B8+C8+D8)</f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16"/>
      <c r="C9" s="16"/>
      <c r="D9" s="16"/>
      <c r="E9" s="17">
        <f>SUM(B9+C9+D9)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43">
        <v>0</v>
      </c>
      <c r="C12" s="43"/>
      <c r="D12" s="43"/>
      <c r="E12" s="18">
        <f aca="true" t="shared" si="2" ref="E12:E37">SUM(B12+C12+D12)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">
        <f aca="true" t="shared" si="3" ref="R12:R37">SUM(F12:Q12)</f>
        <v>0</v>
      </c>
      <c r="S12" s="19">
        <f aca="true" t="shared" si="4" ref="S12:S22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43">
        <v>0</v>
      </c>
      <c r="C13" s="43"/>
      <c r="D13" s="43"/>
      <c r="E13" s="18">
        <f t="shared" si="2"/>
        <v>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43">
        <v>0</v>
      </c>
      <c r="C14" s="43"/>
      <c r="D14" s="43"/>
      <c r="E14" s="18">
        <f t="shared" si="2"/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43">
        <v>0</v>
      </c>
      <c r="C15" s="43"/>
      <c r="D15" s="43"/>
      <c r="E15" s="18">
        <f t="shared" si="2"/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43">
        <v>0</v>
      </c>
      <c r="C16" s="43"/>
      <c r="D16" s="43"/>
      <c r="E16" s="18">
        <f t="shared" si="2"/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43">
        <v>0</v>
      </c>
      <c r="C17" s="43"/>
      <c r="D17" s="43"/>
      <c r="E17" s="18">
        <f t="shared" si="2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43">
        <v>0</v>
      </c>
      <c r="C18" s="43"/>
      <c r="D18" s="43"/>
      <c r="E18" s="18">
        <f t="shared" si="2"/>
        <v>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43">
        <v>0</v>
      </c>
      <c r="C19" s="43"/>
      <c r="D19" s="43"/>
      <c r="E19" s="18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43">
        <v>0</v>
      </c>
      <c r="C20" s="43"/>
      <c r="D20" s="43"/>
      <c r="E20" s="18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43">
        <v>0</v>
      </c>
      <c r="C21" s="43"/>
      <c r="D21" s="43"/>
      <c r="E21" s="18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43">
        <v>0</v>
      </c>
      <c r="C22" s="43"/>
      <c r="D22" s="43"/>
      <c r="E22" s="18">
        <f t="shared" si="2"/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43">
        <v>0</v>
      </c>
      <c r="C23" s="43"/>
      <c r="D23" s="43"/>
      <c r="E23" s="18">
        <f t="shared" si="2"/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8">
        <f t="shared" si="3"/>
        <v>0</v>
      </c>
      <c r="S23" s="19">
        <f>SUM(E22-R22)</f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43">
        <v>0</v>
      </c>
      <c r="C24" s="43"/>
      <c r="D24" s="43"/>
      <c r="E24" s="18">
        <f t="shared" si="2"/>
        <v>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8">
        <f t="shared" si="3"/>
        <v>0</v>
      </c>
      <c r="S24" s="19">
        <f>SUM(E23-R23)</f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43">
        <v>0</v>
      </c>
      <c r="C25" s="43"/>
      <c r="D25" s="43"/>
      <c r="E25" s="18">
        <f t="shared" si="2"/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f t="shared" si="3"/>
        <v>0</v>
      </c>
      <c r="S25" s="19">
        <f aca="true" t="shared" si="5" ref="S25:S37">SUM(E25-R25)</f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43">
        <v>0</v>
      </c>
      <c r="C26" s="43"/>
      <c r="D26" s="43"/>
      <c r="E26" s="18">
        <f t="shared" si="2"/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f t="shared" si="3"/>
        <v>0</v>
      </c>
      <c r="S26" s="19">
        <f t="shared" si="5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43">
        <v>0</v>
      </c>
      <c r="C27" s="43"/>
      <c r="D27" s="43"/>
      <c r="E27" s="18">
        <f t="shared" si="2"/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8">
        <f t="shared" si="3"/>
        <v>0</v>
      </c>
      <c r="S27" s="19">
        <f t="shared" si="5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43">
        <v>0</v>
      </c>
      <c r="C28" s="43"/>
      <c r="D28" s="43"/>
      <c r="E28" s="18">
        <f t="shared" si="2"/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>
        <f t="shared" si="3"/>
        <v>0</v>
      </c>
      <c r="S28" s="19">
        <f t="shared" si="5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43">
        <v>0</v>
      </c>
      <c r="C29" s="43"/>
      <c r="D29" s="43"/>
      <c r="E29" s="18">
        <f t="shared" si="2"/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8">
        <f t="shared" si="3"/>
        <v>0</v>
      </c>
      <c r="S29" s="19">
        <f t="shared" si="5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43">
        <v>0</v>
      </c>
      <c r="C30" s="43"/>
      <c r="D30" s="43"/>
      <c r="E30" s="18">
        <f t="shared" si="2"/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>
        <f t="shared" si="3"/>
        <v>0</v>
      </c>
      <c r="S30" s="19">
        <f t="shared" si="5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43">
        <v>0</v>
      </c>
      <c r="C31" s="43"/>
      <c r="D31" s="43"/>
      <c r="E31" s="18">
        <f t="shared" si="2"/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f t="shared" si="3"/>
        <v>0</v>
      </c>
      <c r="S31" s="19">
        <f t="shared" si="5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43">
        <v>0</v>
      </c>
      <c r="C32" s="43"/>
      <c r="D32" s="43"/>
      <c r="E32" s="18">
        <f t="shared" si="2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>
        <f t="shared" si="3"/>
        <v>0</v>
      </c>
      <c r="S32" s="19">
        <f t="shared" si="5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43">
        <v>0</v>
      </c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5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43">
        <v>0</v>
      </c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5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43">
        <v>0</v>
      </c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f t="shared" si="3"/>
        <v>0</v>
      </c>
      <c r="S35" s="19">
        <f t="shared" si="5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43">
        <v>0</v>
      </c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5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43">
        <v>0</v>
      </c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5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 aca="true" t="shared" si="6" ref="B38:S38">SUM(B12:B35)</f>
        <v>0</v>
      </c>
      <c r="C38" s="23">
        <f t="shared" si="6"/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0</v>
      </c>
      <c r="S38" s="23">
        <f t="shared" si="6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23"/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23"/>
      <c r="C42" s="23"/>
      <c r="D42" s="23"/>
      <c r="E42" s="23">
        <f>SUM(B42+C42+D42)</f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43">
        <v>0</v>
      </c>
      <c r="C44" s="16"/>
      <c r="D44" s="43"/>
      <c r="E44" s="18">
        <f aca="true" t="shared" si="7" ref="E44:E67">SUM(B44+C44+D44)</f>
        <v>0</v>
      </c>
      <c r="F44" s="43"/>
      <c r="G44" s="16"/>
      <c r="H44" s="16"/>
      <c r="I44" s="16"/>
      <c r="J44" s="43"/>
      <c r="K44" s="43"/>
      <c r="L44" s="43"/>
      <c r="M44" s="43"/>
      <c r="N44" s="43"/>
      <c r="O44" s="43"/>
      <c r="P44" s="43"/>
      <c r="Q44" s="43"/>
      <c r="R44" s="18">
        <f aca="true" t="shared" si="8" ref="R44:R66">SUM(F44:Q44)</f>
        <v>0</v>
      </c>
      <c r="S44" s="19">
        <f aca="true" t="shared" si="9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43">
        <v>0</v>
      </c>
      <c r="C45" s="16"/>
      <c r="D45" s="43"/>
      <c r="E45" s="18">
        <f t="shared" si="7"/>
        <v>0</v>
      </c>
      <c r="F45" s="43"/>
      <c r="G45" s="16"/>
      <c r="H45" s="16"/>
      <c r="I45" s="16"/>
      <c r="J45" s="43"/>
      <c r="K45" s="43"/>
      <c r="L45" s="43"/>
      <c r="M45" s="43"/>
      <c r="N45" s="43"/>
      <c r="O45" s="43"/>
      <c r="P45" s="43"/>
      <c r="Q45" s="43"/>
      <c r="R45" s="18">
        <f t="shared" si="8"/>
        <v>0</v>
      </c>
      <c r="S45" s="19">
        <f t="shared" si="9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43">
        <v>0</v>
      </c>
      <c r="C46" s="16"/>
      <c r="D46" s="43"/>
      <c r="E46" s="18">
        <f t="shared" si="7"/>
        <v>0</v>
      </c>
      <c r="F46" s="43"/>
      <c r="G46" s="16"/>
      <c r="H46" s="16"/>
      <c r="I46" s="16"/>
      <c r="J46" s="43"/>
      <c r="K46" s="43"/>
      <c r="L46" s="43"/>
      <c r="M46" s="43"/>
      <c r="N46" s="43"/>
      <c r="O46" s="43"/>
      <c r="P46" s="43"/>
      <c r="Q46" s="43"/>
      <c r="R46" s="18">
        <f t="shared" si="8"/>
        <v>0</v>
      </c>
      <c r="S46" s="19">
        <f t="shared" si="9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43">
        <v>0</v>
      </c>
      <c r="C47" s="16"/>
      <c r="D47" s="43"/>
      <c r="E47" s="18">
        <f t="shared" si="7"/>
        <v>0</v>
      </c>
      <c r="F47" s="43"/>
      <c r="G47" s="16"/>
      <c r="H47" s="16"/>
      <c r="I47" s="16"/>
      <c r="J47" s="16"/>
      <c r="K47" s="43"/>
      <c r="L47" s="43"/>
      <c r="M47" s="43"/>
      <c r="N47" s="43"/>
      <c r="O47" s="43"/>
      <c r="P47" s="43"/>
      <c r="Q47" s="43"/>
      <c r="R47" s="18">
        <f t="shared" si="8"/>
        <v>0</v>
      </c>
      <c r="S47" s="19">
        <f t="shared" si="9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43">
        <v>0</v>
      </c>
      <c r="C48" s="16"/>
      <c r="D48" s="43"/>
      <c r="E48" s="18">
        <f t="shared" si="7"/>
        <v>0</v>
      </c>
      <c r="F48" s="43"/>
      <c r="G48" s="16"/>
      <c r="H48" s="16"/>
      <c r="I48" s="16"/>
      <c r="J48" s="43"/>
      <c r="K48" s="43"/>
      <c r="L48" s="43"/>
      <c r="M48" s="43"/>
      <c r="N48" s="43"/>
      <c r="O48" s="43"/>
      <c r="P48" s="43"/>
      <c r="Q48" s="43"/>
      <c r="R48" s="18">
        <f t="shared" si="8"/>
        <v>0</v>
      </c>
      <c r="S48" s="19">
        <f t="shared" si="9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43">
        <v>0</v>
      </c>
      <c r="C49" s="16"/>
      <c r="D49" s="43"/>
      <c r="E49" s="18">
        <f t="shared" si="7"/>
        <v>0</v>
      </c>
      <c r="F49" s="43"/>
      <c r="G49" s="16"/>
      <c r="H49" s="16"/>
      <c r="I49" s="16"/>
      <c r="J49" s="43"/>
      <c r="K49" s="43"/>
      <c r="L49" s="43"/>
      <c r="M49" s="43"/>
      <c r="N49" s="43"/>
      <c r="O49" s="43"/>
      <c r="P49" s="43"/>
      <c r="Q49" s="43"/>
      <c r="R49" s="18">
        <f t="shared" si="8"/>
        <v>0</v>
      </c>
      <c r="S49" s="19">
        <f t="shared" si="9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43">
        <v>0</v>
      </c>
      <c r="C50" s="16"/>
      <c r="D50" s="43"/>
      <c r="E50" s="18">
        <f t="shared" si="7"/>
        <v>0</v>
      </c>
      <c r="F50" s="43"/>
      <c r="G50" s="16"/>
      <c r="H50" s="16"/>
      <c r="I50" s="16"/>
      <c r="J50" s="43"/>
      <c r="K50" s="43"/>
      <c r="L50" s="43"/>
      <c r="M50" s="43"/>
      <c r="N50" s="43"/>
      <c r="O50" s="43"/>
      <c r="P50" s="43"/>
      <c r="Q50" s="43"/>
      <c r="R50" s="18">
        <f t="shared" si="8"/>
        <v>0</v>
      </c>
      <c r="S50" s="19">
        <f t="shared" si="9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43">
        <v>0</v>
      </c>
      <c r="C51" s="16"/>
      <c r="D51" s="43"/>
      <c r="E51" s="18">
        <f t="shared" si="7"/>
        <v>0</v>
      </c>
      <c r="F51" s="43"/>
      <c r="G51" s="16"/>
      <c r="H51" s="16"/>
      <c r="I51" s="16"/>
      <c r="J51" s="43"/>
      <c r="K51" s="43"/>
      <c r="L51" s="43"/>
      <c r="M51" s="43"/>
      <c r="N51" s="43"/>
      <c r="O51" s="43"/>
      <c r="P51" s="43"/>
      <c r="Q51" s="43"/>
      <c r="R51" s="18">
        <f t="shared" si="8"/>
        <v>0</v>
      </c>
      <c r="S51" s="19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3.5" customHeight="1">
      <c r="A52" s="11" t="s">
        <v>35</v>
      </c>
      <c r="B52" s="43">
        <v>0</v>
      </c>
      <c r="C52" s="16"/>
      <c r="D52" s="43"/>
      <c r="E52" s="18">
        <f t="shared" si="7"/>
        <v>0</v>
      </c>
      <c r="F52" s="43"/>
      <c r="G52" s="16"/>
      <c r="H52" s="16"/>
      <c r="I52" s="16"/>
      <c r="J52" s="43"/>
      <c r="K52" s="43"/>
      <c r="L52" s="43"/>
      <c r="M52" s="43"/>
      <c r="N52" s="43"/>
      <c r="O52" s="43"/>
      <c r="P52" s="43"/>
      <c r="Q52" s="43"/>
      <c r="R52" s="18">
        <f t="shared" si="8"/>
        <v>0</v>
      </c>
      <c r="S52" s="19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3.5" customHeight="1">
      <c r="A53" s="11" t="s">
        <v>82</v>
      </c>
      <c r="B53" s="43">
        <v>0</v>
      </c>
      <c r="C53" s="43"/>
      <c r="D53" s="43"/>
      <c r="E53" s="18">
        <f t="shared" si="7"/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18">
        <f t="shared" si="8"/>
        <v>0</v>
      </c>
      <c r="S53" s="19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43">
        <v>0</v>
      </c>
      <c r="C54" s="43"/>
      <c r="D54" s="43"/>
      <c r="E54" s="18">
        <f t="shared" si="7"/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8">
        <f t="shared" si="8"/>
        <v>0</v>
      </c>
      <c r="S54" s="19">
        <f t="shared" si="9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43">
        <v>0</v>
      </c>
      <c r="C55" s="43"/>
      <c r="D55" s="43"/>
      <c r="E55" s="18">
        <f t="shared" si="7"/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8">
        <f t="shared" si="8"/>
        <v>0</v>
      </c>
      <c r="S55" s="19">
        <f t="shared" si="9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>
      <c r="A56" s="11" t="s">
        <v>39</v>
      </c>
      <c r="B56" s="43">
        <v>0</v>
      </c>
      <c r="C56" s="43"/>
      <c r="D56" s="43"/>
      <c r="E56" s="18">
        <f t="shared" si="7"/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18">
        <f t="shared" si="8"/>
        <v>0</v>
      </c>
      <c r="S56" s="19">
        <f t="shared" si="9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>
      <c r="A57" s="11" t="s">
        <v>40</v>
      </c>
      <c r="B57" s="43">
        <v>0</v>
      </c>
      <c r="C57" s="43"/>
      <c r="D57" s="43"/>
      <c r="E57" s="18">
        <f t="shared" si="7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8">
        <f t="shared" si="8"/>
        <v>0</v>
      </c>
      <c r="S57" s="19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>
      <c r="A58" s="11" t="s">
        <v>84</v>
      </c>
      <c r="B58" s="43">
        <v>0</v>
      </c>
      <c r="C58" s="43"/>
      <c r="D58" s="43"/>
      <c r="E58" s="18">
        <f t="shared" si="7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8">
        <f t="shared" si="8"/>
        <v>0</v>
      </c>
      <c r="S58" s="19">
        <f t="shared" si="9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>
      <c r="A59" s="11" t="s">
        <v>123</v>
      </c>
      <c r="B59" s="43">
        <v>0</v>
      </c>
      <c r="C59" s="43"/>
      <c r="D59" s="43"/>
      <c r="E59" s="18">
        <f t="shared" si="7"/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8">
        <f t="shared" si="8"/>
        <v>0</v>
      </c>
      <c r="S59" s="19">
        <f t="shared" si="9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>
      <c r="A60" s="11" t="s">
        <v>124</v>
      </c>
      <c r="B60" s="43">
        <v>0</v>
      </c>
      <c r="C60" s="43"/>
      <c r="D60" s="43"/>
      <c r="E60" s="18">
        <f t="shared" si="7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8">
        <f t="shared" si="8"/>
        <v>0</v>
      </c>
      <c r="S60" s="19">
        <f t="shared" si="9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>
      <c r="A61" s="11" t="s">
        <v>125</v>
      </c>
      <c r="B61" s="43">
        <v>0</v>
      </c>
      <c r="C61" s="43"/>
      <c r="D61" s="43"/>
      <c r="E61" s="18">
        <f t="shared" si="7"/>
        <v>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8">
        <f t="shared" si="8"/>
        <v>0</v>
      </c>
      <c r="S61" s="19">
        <f t="shared" si="9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3.5" customHeight="1">
      <c r="A62" s="11" t="s">
        <v>126</v>
      </c>
      <c r="B62" s="43">
        <v>0</v>
      </c>
      <c r="C62" s="43"/>
      <c r="D62" s="43"/>
      <c r="E62" s="18">
        <f t="shared" si="7"/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8">
        <f t="shared" si="8"/>
        <v>0</v>
      </c>
      <c r="S62" s="19">
        <f t="shared" si="9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3.5" customHeight="1">
      <c r="A63" s="11" t="s">
        <v>127</v>
      </c>
      <c r="B63" s="43">
        <v>0</v>
      </c>
      <c r="C63" s="43"/>
      <c r="D63" s="43"/>
      <c r="E63" s="18">
        <f t="shared" si="7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>
        <f t="shared" si="8"/>
        <v>0</v>
      </c>
      <c r="S63" s="19">
        <f t="shared" si="9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3.5" customHeight="1">
      <c r="A64" s="11" t="s">
        <v>128</v>
      </c>
      <c r="B64" s="43">
        <v>0</v>
      </c>
      <c r="C64" s="43"/>
      <c r="D64" s="43"/>
      <c r="E64" s="18">
        <f t="shared" si="7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8">
        <f t="shared" si="8"/>
        <v>0</v>
      </c>
      <c r="S64" s="19">
        <f t="shared" si="9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3.5" customHeight="1">
      <c r="A65" s="11" t="s">
        <v>129</v>
      </c>
      <c r="B65" s="43">
        <v>0</v>
      </c>
      <c r="C65" s="43"/>
      <c r="D65" s="43"/>
      <c r="E65" s="18">
        <f t="shared" si="7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8">
        <f t="shared" si="8"/>
        <v>0</v>
      </c>
      <c r="S65" s="19">
        <f t="shared" si="9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43">
        <v>0</v>
      </c>
      <c r="C66" s="43"/>
      <c r="D66" s="43"/>
      <c r="E66" s="18">
        <f t="shared" si="7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8">
        <f t="shared" si="8"/>
        <v>0</v>
      </c>
      <c r="S66" s="19">
        <f t="shared" si="9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3">
        <f>SUM(D44:D66)</f>
        <v>0</v>
      </c>
      <c r="E67" s="23">
        <f t="shared" si="7"/>
        <v>0</v>
      </c>
      <c r="F67" s="23">
        <f aca="true" t="shared" si="10" ref="F67:S67">SUM(F44:F66)</f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71"/>
      <c r="C69" s="71"/>
      <c r="D69" s="71"/>
      <c r="E69" s="30">
        <f>SUM(B69+C69+D69)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16"/>
      <c r="C71" s="47"/>
      <c r="D71" s="47"/>
      <c r="E71" s="49">
        <f>SUM(B71+C71+D71)</f>
        <v>0</v>
      </c>
      <c r="F71" s="16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1" ref="B73:S73">SUM(B71:B72)</f>
        <v>0</v>
      </c>
      <c r="C73" s="22">
        <f t="shared" si="11"/>
        <v>0</v>
      </c>
      <c r="D73" s="22">
        <f t="shared" si="11"/>
        <v>0</v>
      </c>
      <c r="E73" s="22">
        <f t="shared" si="11"/>
        <v>0</v>
      </c>
      <c r="F73" s="22">
        <f t="shared" si="11"/>
        <v>0</v>
      </c>
      <c r="G73" s="22">
        <f t="shared" si="11"/>
        <v>0</v>
      </c>
      <c r="H73" s="22">
        <f t="shared" si="11"/>
        <v>0</v>
      </c>
      <c r="I73" s="22">
        <f t="shared" si="11"/>
        <v>0</v>
      </c>
      <c r="J73" s="22">
        <f t="shared" si="11"/>
        <v>0</v>
      </c>
      <c r="K73" s="22">
        <f t="shared" si="11"/>
        <v>0</v>
      </c>
      <c r="L73" s="22">
        <f t="shared" si="11"/>
        <v>0</v>
      </c>
      <c r="M73" s="22">
        <f t="shared" si="11"/>
        <v>0</v>
      </c>
      <c r="N73" s="22">
        <f t="shared" si="11"/>
        <v>0</v>
      </c>
      <c r="O73" s="22">
        <f t="shared" si="11"/>
        <v>0</v>
      </c>
      <c r="P73" s="22">
        <f t="shared" si="11"/>
        <v>0</v>
      </c>
      <c r="Q73" s="22">
        <f t="shared" si="11"/>
        <v>0</v>
      </c>
      <c r="R73" s="22">
        <f t="shared" si="11"/>
        <v>0</v>
      </c>
      <c r="S73" s="22">
        <f t="shared" si="11"/>
        <v>0</v>
      </c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 customHeight="1">
      <c r="A75" s="35" t="s">
        <v>95</v>
      </c>
      <c r="B75" s="47"/>
      <c r="C75" s="47"/>
      <c r="D75" s="47"/>
      <c r="E75" s="49">
        <f>SUM(B75+C75+D75)</f>
        <v>0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9">
        <f>SUM(F75:Q75)</f>
        <v>0</v>
      </c>
      <c r="S75" s="67">
        <f>SUM(E75-R75)</f>
        <v>0</v>
      </c>
      <c r="T75" s="3"/>
      <c r="U75" s="3"/>
      <c r="V75" s="3"/>
      <c r="W75" s="3"/>
      <c r="X75" s="3"/>
      <c r="Y75" s="3"/>
      <c r="Z75" s="3"/>
      <c r="AA75" s="3"/>
      <c r="AB75" s="3"/>
    </row>
    <row r="76" spans="1:28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  <c r="T76" s="3"/>
      <c r="U76" s="3"/>
      <c r="V76" s="3"/>
      <c r="W76" s="3"/>
      <c r="X76" s="3"/>
      <c r="Y76" s="3"/>
      <c r="Z76" s="3"/>
      <c r="AA76" s="3"/>
      <c r="AB76" s="3"/>
    </row>
    <row r="77" spans="1:28" ht="12.75" customHeight="1">
      <c r="A77" s="37"/>
      <c r="B77" s="22">
        <f aca="true" t="shared" si="12" ref="B77:S77">SUM(B75:B76)</f>
        <v>0</v>
      </c>
      <c r="C77" s="22">
        <f t="shared" si="12"/>
        <v>0</v>
      </c>
      <c r="D77" s="22">
        <f t="shared" si="12"/>
        <v>0</v>
      </c>
      <c r="E77" s="22">
        <f t="shared" si="12"/>
        <v>0</v>
      </c>
      <c r="F77" s="22">
        <f t="shared" si="12"/>
        <v>0</v>
      </c>
      <c r="G77" s="22">
        <f t="shared" si="12"/>
        <v>0</v>
      </c>
      <c r="H77" s="22">
        <f t="shared" si="12"/>
        <v>0</v>
      </c>
      <c r="I77" s="22">
        <f t="shared" si="12"/>
        <v>0</v>
      </c>
      <c r="J77" s="22">
        <f t="shared" si="12"/>
        <v>0</v>
      </c>
      <c r="K77" s="22">
        <f t="shared" si="12"/>
        <v>0</v>
      </c>
      <c r="L77" s="22">
        <f t="shared" si="12"/>
        <v>0</v>
      </c>
      <c r="M77" s="22">
        <f t="shared" si="12"/>
        <v>0</v>
      </c>
      <c r="N77" s="22">
        <f t="shared" si="12"/>
        <v>0</v>
      </c>
      <c r="O77" s="22">
        <f t="shared" si="12"/>
        <v>0</v>
      </c>
      <c r="P77" s="22">
        <f t="shared" si="12"/>
        <v>0</v>
      </c>
      <c r="Q77" s="22">
        <f t="shared" si="12"/>
        <v>0</v>
      </c>
      <c r="R77" s="22">
        <f t="shared" si="12"/>
        <v>0</v>
      </c>
      <c r="S77" s="22">
        <f t="shared" si="12"/>
        <v>0</v>
      </c>
      <c r="T77" s="32"/>
      <c r="U77" s="32"/>
      <c r="V77" s="32"/>
      <c r="W77" s="32"/>
      <c r="X77" s="32"/>
      <c r="Y77" s="32"/>
      <c r="Z77" s="32"/>
      <c r="AA77" s="32"/>
      <c r="AB77" s="32"/>
    </row>
    <row r="78" spans="1:19" ht="12.75" customHeight="1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 customHeight="1">
      <c r="A79" s="40" t="s">
        <v>97</v>
      </c>
      <c r="B79" s="16"/>
      <c r="C79" s="47"/>
      <c r="D79" s="47"/>
      <c r="E79" s="49">
        <f>SUM(B79+C79+D79)</f>
        <v>0</v>
      </c>
      <c r="F79" s="1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9">
        <f>SUM(F79:Q79)</f>
        <v>0</v>
      </c>
      <c r="S79" s="67">
        <f>SUM(E79-R79)</f>
        <v>0</v>
      </c>
    </row>
    <row r="80" spans="1:19" ht="12.75" customHeight="1">
      <c r="A80" s="40" t="s">
        <v>93</v>
      </c>
      <c r="B80" s="47"/>
      <c r="C80" s="47"/>
      <c r="D80" s="47"/>
      <c r="E80" s="49">
        <f>SUM(B80+C80+D80)</f>
        <v>0</v>
      </c>
      <c r="F80" s="16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3" ref="B81:S81">SUM(B79:B80)</f>
        <v>0</v>
      </c>
      <c r="C81" s="22">
        <f t="shared" si="13"/>
        <v>0</v>
      </c>
      <c r="D81" s="22">
        <f t="shared" si="13"/>
        <v>0</v>
      </c>
      <c r="E81" s="22">
        <f t="shared" si="13"/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2">
        <f t="shared" si="13"/>
        <v>0</v>
      </c>
      <c r="R81" s="22">
        <f t="shared" si="13"/>
        <v>0</v>
      </c>
      <c r="S81" s="22">
        <f t="shared" si="13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0">
        <f>SUM(F83:Q83)</f>
        <v>0</v>
      </c>
      <c r="S83" s="31">
        <f>SUM(E82-R82)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50"/>
      <c r="C85" s="50"/>
      <c r="D85" s="50"/>
      <c r="E85" s="30">
        <f>SUM(B85+C85+D85)</f>
        <v>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0">
        <f>SUM(F85:Q85)</f>
        <v>0</v>
      </c>
      <c r="S85" s="31">
        <f>SUM(E84-R84)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50"/>
      <c r="C87" s="50"/>
      <c r="D87" s="50"/>
      <c r="E87" s="30">
        <f>SUM(B87+C87+D87)</f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0">
        <f>SUM(F87:Q87)</f>
        <v>0</v>
      </c>
      <c r="S87" s="31">
        <f>SUM(E86-R86)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/>
      <c r="C89" s="50"/>
      <c r="D89" s="50"/>
      <c r="E89" s="30">
        <f>SUM(B89+C89+D89)</f>
        <v>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0">
        <f>SUM(F89:Q89)</f>
        <v>0</v>
      </c>
      <c r="S89" s="31">
        <f>SUM(E88-R88)</f>
        <v>0</v>
      </c>
    </row>
    <row r="90" spans="1:19" ht="12.75">
      <c r="A90" s="41" t="s">
        <v>106</v>
      </c>
      <c r="B90" s="42">
        <f aca="true" t="shared" si="14" ref="B90:S90">SUM(B6+B10+B38+B40+B42+B67+B69+B73+B77+B81+B83+B85+B87+B89)</f>
        <v>0</v>
      </c>
      <c r="C90" s="42">
        <f t="shared" si="14"/>
        <v>0</v>
      </c>
      <c r="D90" s="42">
        <f t="shared" si="14"/>
        <v>0</v>
      </c>
      <c r="E90" s="42">
        <f t="shared" si="14"/>
        <v>0</v>
      </c>
      <c r="F90" s="42">
        <f t="shared" si="14"/>
        <v>0</v>
      </c>
      <c r="G90" s="42">
        <f t="shared" si="14"/>
        <v>0</v>
      </c>
      <c r="H90" s="42">
        <f t="shared" si="14"/>
        <v>0</v>
      </c>
      <c r="I90" s="42">
        <f t="shared" si="14"/>
        <v>0</v>
      </c>
      <c r="J90" s="42">
        <f t="shared" si="14"/>
        <v>0</v>
      </c>
      <c r="K90" s="42">
        <f t="shared" si="14"/>
        <v>0</v>
      </c>
      <c r="L90" s="42">
        <f t="shared" si="14"/>
        <v>0</v>
      </c>
      <c r="M90" s="42">
        <f t="shared" si="14"/>
        <v>0</v>
      </c>
      <c r="N90" s="42">
        <f t="shared" si="14"/>
        <v>0</v>
      </c>
      <c r="O90" s="42">
        <f t="shared" si="14"/>
        <v>0</v>
      </c>
      <c r="P90" s="42">
        <f t="shared" si="14"/>
        <v>0</v>
      </c>
      <c r="Q90" s="42">
        <f t="shared" si="14"/>
        <v>0</v>
      </c>
      <c r="R90" s="42">
        <f t="shared" si="14"/>
        <v>0</v>
      </c>
      <c r="S90" s="42">
        <f t="shared" si="14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90"/>
  <sheetViews>
    <sheetView zoomScale="82" zoomScaleNormal="82" zoomScalePageLayoutView="0" workbookViewId="0" topLeftCell="A1">
      <pane ySplit="2" topLeftCell="A54" activePane="bottomLeft" state="frozen"/>
      <selection pane="topLeft" activeCell="A1" sqref="A1"/>
      <selection pane="bottomLeft" activeCell="F79" sqref="F79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16"/>
      <c r="C4" s="16"/>
      <c r="D4" s="16"/>
      <c r="E4" s="17">
        <f>SUM(B4+C4+D4)</f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16"/>
      <c r="C5" s="16"/>
      <c r="D5" s="16"/>
      <c r="E5" s="17">
        <f>SUM(B5+C5+D5)</f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16"/>
      <c r="C8" s="16"/>
      <c r="D8" s="16"/>
      <c r="E8" s="17">
        <f>SUM(B8+C8+D8)</f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16"/>
      <c r="C9" s="16"/>
      <c r="D9" s="16"/>
      <c r="E9" s="17">
        <f>SUM(B9+C9+D9)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43">
        <v>0</v>
      </c>
      <c r="C12" s="43"/>
      <c r="D12" s="43"/>
      <c r="E12" s="18">
        <f aca="true" t="shared" si="2" ref="E12:E37">SUM(B12+C12+D12)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">
        <f aca="true" t="shared" si="3" ref="R12:R37">SUM(F12:Q12)</f>
        <v>0</v>
      </c>
      <c r="S12" s="19">
        <f aca="true" t="shared" si="4" ref="S12:S22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43">
        <v>0</v>
      </c>
      <c r="C13" s="43"/>
      <c r="D13" s="43"/>
      <c r="E13" s="18">
        <f t="shared" si="2"/>
        <v>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43">
        <v>0</v>
      </c>
      <c r="C14" s="43"/>
      <c r="D14" s="43"/>
      <c r="E14" s="18">
        <f t="shared" si="2"/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43">
        <v>0</v>
      </c>
      <c r="C15" s="43"/>
      <c r="D15" s="43"/>
      <c r="E15" s="18">
        <f t="shared" si="2"/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43">
        <v>0</v>
      </c>
      <c r="C16" s="43"/>
      <c r="D16" s="43"/>
      <c r="E16" s="18">
        <f t="shared" si="2"/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43">
        <v>0</v>
      </c>
      <c r="C17" s="43"/>
      <c r="D17" s="43"/>
      <c r="E17" s="18">
        <f t="shared" si="2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43">
        <v>0</v>
      </c>
      <c r="C18" s="43"/>
      <c r="D18" s="43"/>
      <c r="E18" s="18">
        <f t="shared" si="2"/>
        <v>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43">
        <v>0</v>
      </c>
      <c r="C19" s="43"/>
      <c r="D19" s="43"/>
      <c r="E19" s="18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43">
        <v>0</v>
      </c>
      <c r="C20" s="43"/>
      <c r="D20" s="43"/>
      <c r="E20" s="18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43">
        <v>0</v>
      </c>
      <c r="C21" s="43"/>
      <c r="D21" s="43"/>
      <c r="E21" s="18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43">
        <v>0</v>
      </c>
      <c r="C22" s="43"/>
      <c r="D22" s="43"/>
      <c r="E22" s="18">
        <f t="shared" si="2"/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43">
        <v>0</v>
      </c>
      <c r="C23" s="43"/>
      <c r="D23" s="43"/>
      <c r="E23" s="18">
        <f t="shared" si="2"/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8">
        <f t="shared" si="3"/>
        <v>0</v>
      </c>
      <c r="S23" s="19">
        <f>SUM(E22-R22)</f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43">
        <v>0</v>
      </c>
      <c r="C24" s="43"/>
      <c r="D24" s="43"/>
      <c r="E24" s="18">
        <f t="shared" si="2"/>
        <v>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8">
        <f t="shared" si="3"/>
        <v>0</v>
      </c>
      <c r="S24" s="19">
        <f>SUM(E23-R23)</f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43">
        <v>0</v>
      </c>
      <c r="C25" s="43"/>
      <c r="D25" s="43"/>
      <c r="E25" s="18">
        <f t="shared" si="2"/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f t="shared" si="3"/>
        <v>0</v>
      </c>
      <c r="S25" s="19">
        <f aca="true" t="shared" si="5" ref="S25:S37">SUM(E25-R25)</f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43">
        <v>0</v>
      </c>
      <c r="C26" s="43"/>
      <c r="D26" s="43"/>
      <c r="E26" s="18">
        <f t="shared" si="2"/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f t="shared" si="3"/>
        <v>0</v>
      </c>
      <c r="S26" s="19">
        <f t="shared" si="5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43">
        <v>0</v>
      </c>
      <c r="C27" s="43"/>
      <c r="D27" s="43"/>
      <c r="E27" s="18">
        <f t="shared" si="2"/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8">
        <f t="shared" si="3"/>
        <v>0</v>
      </c>
      <c r="S27" s="19">
        <f t="shared" si="5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43">
        <v>0</v>
      </c>
      <c r="C28" s="43"/>
      <c r="D28" s="43"/>
      <c r="E28" s="18">
        <f t="shared" si="2"/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>
        <f t="shared" si="3"/>
        <v>0</v>
      </c>
      <c r="S28" s="19">
        <f t="shared" si="5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43">
        <v>0</v>
      </c>
      <c r="C29" s="43"/>
      <c r="D29" s="43"/>
      <c r="E29" s="18">
        <f t="shared" si="2"/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8">
        <f t="shared" si="3"/>
        <v>0</v>
      </c>
      <c r="S29" s="19">
        <f t="shared" si="5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43">
        <v>0</v>
      </c>
      <c r="C30" s="43"/>
      <c r="D30" s="43"/>
      <c r="E30" s="18">
        <f t="shared" si="2"/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>
        <f t="shared" si="3"/>
        <v>0</v>
      </c>
      <c r="S30" s="19">
        <f t="shared" si="5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43">
        <v>0</v>
      </c>
      <c r="C31" s="43"/>
      <c r="D31" s="43"/>
      <c r="E31" s="18">
        <f t="shared" si="2"/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f t="shared" si="3"/>
        <v>0</v>
      </c>
      <c r="S31" s="19">
        <f t="shared" si="5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43">
        <v>0</v>
      </c>
      <c r="C32" s="43"/>
      <c r="D32" s="43"/>
      <c r="E32" s="18">
        <f t="shared" si="2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>
        <f t="shared" si="3"/>
        <v>0</v>
      </c>
      <c r="S32" s="19">
        <f t="shared" si="5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43">
        <v>0</v>
      </c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5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43">
        <v>0</v>
      </c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5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43">
        <v>0</v>
      </c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f t="shared" si="3"/>
        <v>0</v>
      </c>
      <c r="S35" s="19">
        <f t="shared" si="5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43">
        <v>0</v>
      </c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5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43">
        <v>0</v>
      </c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5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 aca="true" t="shared" si="6" ref="B38:S38">SUM(B12:B35)</f>
        <v>0</v>
      </c>
      <c r="C38" s="23">
        <f t="shared" si="6"/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0</v>
      </c>
      <c r="S38" s="23">
        <f t="shared" si="6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23"/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23"/>
      <c r="C42" s="23"/>
      <c r="D42" s="23"/>
      <c r="E42" s="23">
        <f>SUM(B42+C42+D42)</f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43">
        <v>0</v>
      </c>
      <c r="C44" s="43"/>
      <c r="D44" s="43"/>
      <c r="E44" s="18">
        <f aca="true" t="shared" si="7" ref="E44:E67">SUM(B44+C44+D44)</f>
        <v>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8">
        <f aca="true" t="shared" si="8" ref="R44:R66">SUM(F44:Q44)</f>
        <v>0</v>
      </c>
      <c r="S44" s="19">
        <f aca="true" t="shared" si="9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43">
        <v>0</v>
      </c>
      <c r="C45" s="43"/>
      <c r="D45" s="43"/>
      <c r="E45" s="18">
        <f t="shared" si="7"/>
        <v>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8">
        <f t="shared" si="8"/>
        <v>0</v>
      </c>
      <c r="S45" s="19">
        <f t="shared" si="9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43">
        <v>0</v>
      </c>
      <c r="C46" s="16"/>
      <c r="D46" s="43"/>
      <c r="E46" s="18">
        <f t="shared" si="7"/>
        <v>0</v>
      </c>
      <c r="F46" s="43"/>
      <c r="G46" s="16"/>
      <c r="H46" s="16"/>
      <c r="I46" s="16"/>
      <c r="J46" s="16"/>
      <c r="K46" s="43"/>
      <c r="L46" s="43"/>
      <c r="M46" s="43"/>
      <c r="N46" s="43"/>
      <c r="O46" s="43"/>
      <c r="P46" s="43"/>
      <c r="Q46" s="43"/>
      <c r="R46" s="18">
        <f t="shared" si="8"/>
        <v>0</v>
      </c>
      <c r="S46" s="19">
        <f t="shared" si="9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43">
        <v>0</v>
      </c>
      <c r="C47" s="16"/>
      <c r="D47" s="43"/>
      <c r="E47" s="18">
        <f t="shared" si="7"/>
        <v>0</v>
      </c>
      <c r="F47" s="43"/>
      <c r="G47" s="16"/>
      <c r="H47" s="16"/>
      <c r="I47" s="16"/>
      <c r="J47" s="16"/>
      <c r="K47" s="43"/>
      <c r="L47" s="43"/>
      <c r="M47" s="43"/>
      <c r="N47" s="43"/>
      <c r="O47" s="43"/>
      <c r="P47" s="43"/>
      <c r="Q47" s="43"/>
      <c r="R47" s="18">
        <f t="shared" si="8"/>
        <v>0</v>
      </c>
      <c r="S47" s="19">
        <f t="shared" si="9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43">
        <v>0</v>
      </c>
      <c r="C48" s="16"/>
      <c r="D48" s="43"/>
      <c r="E48" s="18">
        <f t="shared" si="7"/>
        <v>0</v>
      </c>
      <c r="F48" s="43"/>
      <c r="G48" s="16"/>
      <c r="H48" s="16"/>
      <c r="I48" s="16"/>
      <c r="J48" s="16"/>
      <c r="K48" s="43"/>
      <c r="L48" s="43"/>
      <c r="M48" s="43"/>
      <c r="N48" s="43"/>
      <c r="O48" s="43"/>
      <c r="P48" s="43"/>
      <c r="Q48" s="43"/>
      <c r="R48" s="18">
        <f t="shared" si="8"/>
        <v>0</v>
      </c>
      <c r="S48" s="19">
        <f t="shared" si="9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43">
        <v>0</v>
      </c>
      <c r="C49" s="16"/>
      <c r="D49" s="43"/>
      <c r="E49" s="18">
        <f t="shared" si="7"/>
        <v>0</v>
      </c>
      <c r="F49" s="43"/>
      <c r="G49" s="16"/>
      <c r="H49" s="16"/>
      <c r="I49" s="16"/>
      <c r="J49" s="16"/>
      <c r="K49" s="43"/>
      <c r="L49" s="43"/>
      <c r="M49" s="43"/>
      <c r="N49" s="43"/>
      <c r="O49" s="43"/>
      <c r="P49" s="43"/>
      <c r="Q49" s="43"/>
      <c r="R49" s="18">
        <f t="shared" si="8"/>
        <v>0</v>
      </c>
      <c r="S49" s="19">
        <f t="shared" si="9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43">
        <v>0</v>
      </c>
      <c r="C50" s="43"/>
      <c r="D50" s="43"/>
      <c r="E50" s="18">
        <f t="shared" si="7"/>
        <v>0</v>
      </c>
      <c r="F50" s="43"/>
      <c r="G50" s="16"/>
      <c r="H50" s="16"/>
      <c r="I50" s="16"/>
      <c r="J50" s="16"/>
      <c r="K50" s="43"/>
      <c r="L50" s="43"/>
      <c r="M50" s="43"/>
      <c r="N50" s="43"/>
      <c r="O50" s="43"/>
      <c r="P50" s="43"/>
      <c r="Q50" s="43"/>
      <c r="R50" s="18">
        <f t="shared" si="8"/>
        <v>0</v>
      </c>
      <c r="S50" s="19">
        <f t="shared" si="9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43">
        <v>0</v>
      </c>
      <c r="C51" s="43"/>
      <c r="D51" s="43"/>
      <c r="E51" s="18">
        <f t="shared" si="7"/>
        <v>0</v>
      </c>
      <c r="F51" s="43"/>
      <c r="G51" s="16"/>
      <c r="H51" s="16"/>
      <c r="I51" s="16"/>
      <c r="J51" s="16"/>
      <c r="K51" s="43"/>
      <c r="L51" s="43"/>
      <c r="M51" s="43"/>
      <c r="N51" s="43"/>
      <c r="O51" s="43"/>
      <c r="P51" s="43"/>
      <c r="Q51" s="43"/>
      <c r="R51" s="18">
        <f t="shared" si="8"/>
        <v>0</v>
      </c>
      <c r="S51" s="19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3.5" customHeight="1">
      <c r="A52" s="11" t="s">
        <v>35</v>
      </c>
      <c r="B52" s="43">
        <v>0</v>
      </c>
      <c r="C52" s="43"/>
      <c r="D52" s="43"/>
      <c r="E52" s="18">
        <f t="shared" si="7"/>
        <v>0</v>
      </c>
      <c r="F52" s="43"/>
      <c r="G52" s="16"/>
      <c r="H52" s="16"/>
      <c r="I52" s="16"/>
      <c r="J52" s="16"/>
      <c r="K52" s="43"/>
      <c r="L52" s="43"/>
      <c r="M52" s="43"/>
      <c r="N52" s="43"/>
      <c r="O52" s="43"/>
      <c r="P52" s="43"/>
      <c r="Q52" s="43"/>
      <c r="R52" s="18">
        <f t="shared" si="8"/>
        <v>0</v>
      </c>
      <c r="S52" s="19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3.5" customHeight="1">
      <c r="A53" s="11" t="s">
        <v>82</v>
      </c>
      <c r="B53" s="43">
        <v>0</v>
      </c>
      <c r="C53" s="43"/>
      <c r="D53" s="43"/>
      <c r="E53" s="18">
        <f t="shared" si="7"/>
        <v>0</v>
      </c>
      <c r="F53" s="43"/>
      <c r="G53" s="16"/>
      <c r="H53" s="16"/>
      <c r="I53" s="16"/>
      <c r="J53" s="16"/>
      <c r="K53" s="43"/>
      <c r="L53" s="43"/>
      <c r="M53" s="43"/>
      <c r="N53" s="43"/>
      <c r="O53" s="43"/>
      <c r="P53" s="43"/>
      <c r="Q53" s="43"/>
      <c r="R53" s="18">
        <f t="shared" si="8"/>
        <v>0</v>
      </c>
      <c r="S53" s="19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43">
        <v>0</v>
      </c>
      <c r="C54" s="43"/>
      <c r="D54" s="43"/>
      <c r="E54" s="18">
        <f t="shared" si="7"/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8">
        <f t="shared" si="8"/>
        <v>0</v>
      </c>
      <c r="S54" s="19">
        <f t="shared" si="9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43">
        <v>0</v>
      </c>
      <c r="C55" s="43"/>
      <c r="D55" s="43"/>
      <c r="E55" s="18">
        <f t="shared" si="7"/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8">
        <f t="shared" si="8"/>
        <v>0</v>
      </c>
      <c r="S55" s="19">
        <f t="shared" si="9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>
      <c r="A56" s="11" t="s">
        <v>39</v>
      </c>
      <c r="B56" s="43">
        <v>0</v>
      </c>
      <c r="C56" s="43"/>
      <c r="D56" s="43"/>
      <c r="E56" s="18">
        <f t="shared" si="7"/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18">
        <f t="shared" si="8"/>
        <v>0</v>
      </c>
      <c r="S56" s="19">
        <f t="shared" si="9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>
      <c r="A57" s="11" t="s">
        <v>40</v>
      </c>
      <c r="B57" s="43">
        <v>0</v>
      </c>
      <c r="C57" s="43"/>
      <c r="D57" s="43"/>
      <c r="E57" s="18">
        <f t="shared" si="7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8">
        <f t="shared" si="8"/>
        <v>0</v>
      </c>
      <c r="S57" s="19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>
      <c r="A58" s="11" t="s">
        <v>84</v>
      </c>
      <c r="B58" s="43">
        <v>0</v>
      </c>
      <c r="C58" s="43"/>
      <c r="D58" s="43"/>
      <c r="E58" s="18">
        <f t="shared" si="7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8">
        <f t="shared" si="8"/>
        <v>0</v>
      </c>
      <c r="S58" s="19">
        <f t="shared" si="9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>
      <c r="A59" s="11" t="s">
        <v>123</v>
      </c>
      <c r="B59" s="43">
        <v>0</v>
      </c>
      <c r="C59" s="43"/>
      <c r="D59" s="43"/>
      <c r="E59" s="18">
        <f t="shared" si="7"/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8">
        <f t="shared" si="8"/>
        <v>0</v>
      </c>
      <c r="S59" s="19">
        <f t="shared" si="9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>
      <c r="A60" s="11" t="s">
        <v>124</v>
      </c>
      <c r="B60" s="43">
        <v>0</v>
      </c>
      <c r="C60" s="43"/>
      <c r="D60" s="43"/>
      <c r="E60" s="18">
        <f t="shared" si="7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8">
        <f t="shared" si="8"/>
        <v>0</v>
      </c>
      <c r="S60" s="19">
        <f t="shared" si="9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>
      <c r="A61" s="11" t="s">
        <v>125</v>
      </c>
      <c r="B61" s="43">
        <v>0</v>
      </c>
      <c r="C61" s="43"/>
      <c r="D61" s="43"/>
      <c r="E61" s="18">
        <f t="shared" si="7"/>
        <v>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8">
        <f t="shared" si="8"/>
        <v>0</v>
      </c>
      <c r="S61" s="19">
        <f t="shared" si="9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3.5" customHeight="1">
      <c r="A62" s="11" t="s">
        <v>126</v>
      </c>
      <c r="B62" s="43">
        <v>0</v>
      </c>
      <c r="C62" s="43"/>
      <c r="D62" s="43"/>
      <c r="E62" s="18">
        <f t="shared" si="7"/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8">
        <f t="shared" si="8"/>
        <v>0</v>
      </c>
      <c r="S62" s="19">
        <f t="shared" si="9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3.5" customHeight="1">
      <c r="A63" s="11" t="s">
        <v>127</v>
      </c>
      <c r="B63" s="43">
        <v>0</v>
      </c>
      <c r="C63" s="43"/>
      <c r="D63" s="43"/>
      <c r="E63" s="18">
        <f t="shared" si="7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>
        <f t="shared" si="8"/>
        <v>0</v>
      </c>
      <c r="S63" s="19">
        <f t="shared" si="9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3.5" customHeight="1">
      <c r="A64" s="11" t="s">
        <v>128</v>
      </c>
      <c r="B64" s="43">
        <v>0</v>
      </c>
      <c r="C64" s="43"/>
      <c r="D64" s="43"/>
      <c r="E64" s="18">
        <f t="shared" si="7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8">
        <f t="shared" si="8"/>
        <v>0</v>
      </c>
      <c r="S64" s="19">
        <f t="shared" si="9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3.5" customHeight="1">
      <c r="A65" s="11" t="s">
        <v>129</v>
      </c>
      <c r="B65" s="43">
        <v>0</v>
      </c>
      <c r="C65" s="43"/>
      <c r="D65" s="43"/>
      <c r="E65" s="18">
        <f t="shared" si="7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8">
        <f t="shared" si="8"/>
        <v>0</v>
      </c>
      <c r="S65" s="19">
        <f t="shared" si="9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43">
        <v>0</v>
      </c>
      <c r="C66" s="43"/>
      <c r="D66" s="43"/>
      <c r="E66" s="18">
        <f t="shared" si="7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8">
        <f t="shared" si="8"/>
        <v>0</v>
      </c>
      <c r="S66" s="19">
        <f t="shared" si="9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3">
        <f>SUM(D44:D66)</f>
        <v>0</v>
      </c>
      <c r="E67" s="23">
        <f t="shared" si="7"/>
        <v>0</v>
      </c>
      <c r="F67" s="23">
        <f aca="true" t="shared" si="10" ref="F67:S67">SUM(F44:F66)</f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71"/>
      <c r="C69" s="71"/>
      <c r="D69" s="71"/>
      <c r="E69" s="30">
        <f>SUM(B69+C69+D69)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47"/>
      <c r="C71" s="47"/>
      <c r="D71" s="47"/>
      <c r="E71" s="49">
        <f>SUM(B71+C71+D71)</f>
        <v>0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1" ref="B73:S73">SUM(B71:B72)</f>
        <v>0</v>
      </c>
      <c r="C73" s="22">
        <f t="shared" si="11"/>
        <v>0</v>
      </c>
      <c r="D73" s="22">
        <f t="shared" si="11"/>
        <v>0</v>
      </c>
      <c r="E73" s="22">
        <f t="shared" si="11"/>
        <v>0</v>
      </c>
      <c r="F73" s="22">
        <f t="shared" si="11"/>
        <v>0</v>
      </c>
      <c r="G73" s="22">
        <f t="shared" si="11"/>
        <v>0</v>
      </c>
      <c r="H73" s="22">
        <f t="shared" si="11"/>
        <v>0</v>
      </c>
      <c r="I73" s="22">
        <f t="shared" si="11"/>
        <v>0</v>
      </c>
      <c r="J73" s="22">
        <f t="shared" si="11"/>
        <v>0</v>
      </c>
      <c r="K73" s="22">
        <f t="shared" si="11"/>
        <v>0</v>
      </c>
      <c r="L73" s="22">
        <f t="shared" si="11"/>
        <v>0</v>
      </c>
      <c r="M73" s="22">
        <f t="shared" si="11"/>
        <v>0</v>
      </c>
      <c r="N73" s="22">
        <f t="shared" si="11"/>
        <v>0</v>
      </c>
      <c r="O73" s="22">
        <f t="shared" si="11"/>
        <v>0</v>
      </c>
      <c r="P73" s="22">
        <f t="shared" si="11"/>
        <v>0</v>
      </c>
      <c r="Q73" s="22">
        <f t="shared" si="11"/>
        <v>0</v>
      </c>
      <c r="R73" s="22">
        <f t="shared" si="11"/>
        <v>0</v>
      </c>
      <c r="S73" s="22">
        <f t="shared" si="11"/>
        <v>0</v>
      </c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 customHeight="1">
      <c r="A75" s="35" t="s">
        <v>95</v>
      </c>
      <c r="B75" s="47"/>
      <c r="C75" s="47"/>
      <c r="D75" s="47"/>
      <c r="E75" s="49">
        <f>SUM(B75+C75+D75)</f>
        <v>0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9">
        <f>SUM(F75:Q75)</f>
        <v>0</v>
      </c>
      <c r="S75" s="67">
        <f>SUM(E75-R75)</f>
        <v>0</v>
      </c>
      <c r="T75" s="3"/>
      <c r="U75" s="3"/>
      <c r="V75" s="3"/>
      <c r="W75" s="3"/>
      <c r="X75" s="3"/>
      <c r="Y75" s="3"/>
      <c r="Z75" s="3"/>
      <c r="AA75" s="3"/>
      <c r="AB75" s="3"/>
    </row>
    <row r="76" spans="1:28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  <c r="T76" s="3"/>
      <c r="U76" s="3"/>
      <c r="V76" s="3"/>
      <c r="W76" s="3"/>
      <c r="X76" s="3"/>
      <c r="Y76" s="3"/>
      <c r="Z76" s="3"/>
      <c r="AA76" s="3"/>
      <c r="AB76" s="3"/>
    </row>
    <row r="77" spans="1:28" ht="12.75" customHeight="1">
      <c r="A77" s="37"/>
      <c r="B77" s="22">
        <f aca="true" t="shared" si="12" ref="B77:S77">SUM(B75:B76)</f>
        <v>0</v>
      </c>
      <c r="C77" s="22">
        <f t="shared" si="12"/>
        <v>0</v>
      </c>
      <c r="D77" s="22">
        <f t="shared" si="12"/>
        <v>0</v>
      </c>
      <c r="E77" s="22">
        <f t="shared" si="12"/>
        <v>0</v>
      </c>
      <c r="F77" s="22">
        <f t="shared" si="12"/>
        <v>0</v>
      </c>
      <c r="G77" s="22">
        <f t="shared" si="12"/>
        <v>0</v>
      </c>
      <c r="H77" s="22">
        <f t="shared" si="12"/>
        <v>0</v>
      </c>
      <c r="I77" s="22">
        <f t="shared" si="12"/>
        <v>0</v>
      </c>
      <c r="J77" s="22">
        <f t="shared" si="12"/>
        <v>0</v>
      </c>
      <c r="K77" s="22">
        <f t="shared" si="12"/>
        <v>0</v>
      </c>
      <c r="L77" s="22">
        <f t="shared" si="12"/>
        <v>0</v>
      </c>
      <c r="M77" s="22">
        <f t="shared" si="12"/>
        <v>0</v>
      </c>
      <c r="N77" s="22">
        <f t="shared" si="12"/>
        <v>0</v>
      </c>
      <c r="O77" s="22">
        <f t="shared" si="12"/>
        <v>0</v>
      </c>
      <c r="P77" s="22">
        <f t="shared" si="12"/>
        <v>0</v>
      </c>
      <c r="Q77" s="22">
        <f t="shared" si="12"/>
        <v>0</v>
      </c>
      <c r="R77" s="22">
        <f t="shared" si="12"/>
        <v>0</v>
      </c>
      <c r="S77" s="22">
        <f t="shared" si="12"/>
        <v>0</v>
      </c>
      <c r="T77" s="32"/>
      <c r="U77" s="32"/>
      <c r="V77" s="32"/>
      <c r="W77" s="32"/>
      <c r="X77" s="32"/>
      <c r="Y77" s="32"/>
      <c r="Z77" s="32"/>
      <c r="AA77" s="32"/>
      <c r="AB77" s="32"/>
    </row>
    <row r="78" spans="1:19" ht="12.75" customHeight="1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 customHeight="1">
      <c r="A79" s="40" t="s">
        <v>97</v>
      </c>
      <c r="B79" s="16"/>
      <c r="C79" s="47"/>
      <c r="D79" s="47"/>
      <c r="E79" s="49">
        <f>SUM(B79+C79+D79)</f>
        <v>0</v>
      </c>
      <c r="F79" s="1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9">
        <f>SUM(F79:Q79)</f>
        <v>0</v>
      </c>
      <c r="S79" s="67">
        <f>SUM(E79-R79)</f>
        <v>0</v>
      </c>
    </row>
    <row r="80" spans="1:19" ht="12.75" customHeight="1">
      <c r="A80" s="40" t="s">
        <v>93</v>
      </c>
      <c r="B80" s="47"/>
      <c r="C80" s="47"/>
      <c r="D80" s="47"/>
      <c r="E80" s="49">
        <f>SUM(B80+C80+D80)</f>
        <v>0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3" ref="B81:S81">SUM(B79:B80)</f>
        <v>0</v>
      </c>
      <c r="C81" s="22">
        <f t="shared" si="13"/>
        <v>0</v>
      </c>
      <c r="D81" s="22">
        <f t="shared" si="13"/>
        <v>0</v>
      </c>
      <c r="E81" s="22">
        <f t="shared" si="13"/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2">
        <f t="shared" si="13"/>
        <v>0</v>
      </c>
      <c r="R81" s="22">
        <f t="shared" si="13"/>
        <v>0</v>
      </c>
      <c r="S81" s="22">
        <f t="shared" si="13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0">
        <f>SUM(F83:Q83)</f>
        <v>0</v>
      </c>
      <c r="S83" s="31">
        <f>SUM(E82-R82)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50"/>
      <c r="C85" s="50"/>
      <c r="D85" s="50"/>
      <c r="E85" s="30">
        <f>SUM(B85+C85+D85)</f>
        <v>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0">
        <f>SUM(F85:Q85)</f>
        <v>0</v>
      </c>
      <c r="S85" s="31">
        <f>SUM(E84-R84)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50"/>
      <c r="C87" s="50"/>
      <c r="D87" s="50"/>
      <c r="E87" s="30">
        <f>SUM(B87+C87+D87)</f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0">
        <f>SUM(F87:Q87)</f>
        <v>0</v>
      </c>
      <c r="S87" s="31">
        <f>SUM(E86-R86)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/>
      <c r="C89" s="50"/>
      <c r="D89" s="50"/>
      <c r="E89" s="30">
        <f>SUM(B89+C89+D89)</f>
        <v>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0">
        <f>SUM(F89:Q89)</f>
        <v>0</v>
      </c>
      <c r="S89" s="31">
        <f>SUM(E88-R88)</f>
        <v>0</v>
      </c>
    </row>
    <row r="90" spans="1:19" ht="12.75">
      <c r="A90" s="41" t="s">
        <v>106</v>
      </c>
      <c r="B90" s="42">
        <f aca="true" t="shared" si="14" ref="B90:S90">SUM(B6+B10+B38+B40+B42+B67+B69+B73+B77+B81+B83+B85+B87+B89)</f>
        <v>0</v>
      </c>
      <c r="C90" s="42">
        <f t="shared" si="14"/>
        <v>0</v>
      </c>
      <c r="D90" s="42">
        <f t="shared" si="14"/>
        <v>0</v>
      </c>
      <c r="E90" s="42">
        <f t="shared" si="14"/>
        <v>0</v>
      </c>
      <c r="F90" s="42">
        <f t="shared" si="14"/>
        <v>0</v>
      </c>
      <c r="G90" s="42">
        <f t="shared" si="14"/>
        <v>0</v>
      </c>
      <c r="H90" s="42">
        <f t="shared" si="14"/>
        <v>0</v>
      </c>
      <c r="I90" s="42">
        <f t="shared" si="14"/>
        <v>0</v>
      </c>
      <c r="J90" s="42">
        <f t="shared" si="14"/>
        <v>0</v>
      </c>
      <c r="K90" s="42">
        <f t="shared" si="14"/>
        <v>0</v>
      </c>
      <c r="L90" s="42">
        <f t="shared" si="14"/>
        <v>0</v>
      </c>
      <c r="M90" s="42">
        <f t="shared" si="14"/>
        <v>0</v>
      </c>
      <c r="N90" s="42">
        <f t="shared" si="14"/>
        <v>0</v>
      </c>
      <c r="O90" s="42">
        <f t="shared" si="14"/>
        <v>0</v>
      </c>
      <c r="P90" s="42">
        <f t="shared" si="14"/>
        <v>0</v>
      </c>
      <c r="Q90" s="42">
        <f t="shared" si="14"/>
        <v>0</v>
      </c>
      <c r="R90" s="42">
        <f t="shared" si="14"/>
        <v>0</v>
      </c>
      <c r="S90" s="42">
        <f t="shared" si="14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90"/>
  <sheetViews>
    <sheetView zoomScale="82" zoomScaleNormal="82" zoomScalePageLayoutView="0" workbookViewId="0" topLeftCell="K1">
      <pane ySplit="2" topLeftCell="A3" activePane="bottomLeft" state="frozen"/>
      <selection pane="topLeft" activeCell="K1" sqref="K1"/>
      <selection pane="bottomLeft" activeCell="F79" sqref="F79"/>
    </sheetView>
  </sheetViews>
  <sheetFormatPr defaultColWidth="9.00390625" defaultRowHeight="12.75"/>
  <cols>
    <col min="1" max="1" width="33.75390625" style="0" customWidth="1"/>
    <col min="2" max="19" width="9.75390625" style="0" customWidth="1"/>
  </cols>
  <sheetData>
    <row r="1" spans="1:19" ht="12.75" customHeight="1">
      <c r="A1" s="14"/>
      <c r="B1" s="76" t="s">
        <v>43</v>
      </c>
      <c r="C1" s="76"/>
      <c r="D1" s="76"/>
      <c r="E1" s="76"/>
      <c r="F1" s="76" t="s">
        <v>44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</row>
    <row r="2" spans="1:28" ht="36" customHeight="1">
      <c r="A2" s="1" t="s">
        <v>0</v>
      </c>
      <c r="B2" s="1" t="s">
        <v>1</v>
      </c>
      <c r="C2" s="1" t="s">
        <v>3</v>
      </c>
      <c r="D2" s="1" t="s">
        <v>45</v>
      </c>
      <c r="E2" s="1" t="s">
        <v>4</v>
      </c>
      <c r="F2" s="1" t="s">
        <v>46</v>
      </c>
      <c r="G2" s="1" t="s">
        <v>47</v>
      </c>
      <c r="H2" s="1" t="s">
        <v>48</v>
      </c>
      <c r="I2" s="1" t="s">
        <v>49</v>
      </c>
      <c r="J2" s="1" t="s">
        <v>50</v>
      </c>
      <c r="K2" s="1" t="s">
        <v>51</v>
      </c>
      <c r="L2" s="1" t="s">
        <v>52</v>
      </c>
      <c r="M2" s="1" t="s">
        <v>53</v>
      </c>
      <c r="N2" s="1" t="s">
        <v>54</v>
      </c>
      <c r="O2" s="1" t="s">
        <v>55</v>
      </c>
      <c r="P2" s="1" t="s">
        <v>56</v>
      </c>
      <c r="Q2" s="1" t="s">
        <v>57</v>
      </c>
      <c r="R2" s="1" t="s">
        <v>12</v>
      </c>
      <c r="S2" s="2" t="s">
        <v>13</v>
      </c>
      <c r="T2" s="3"/>
      <c r="U2" s="3"/>
      <c r="V2" s="3"/>
      <c r="W2" s="3"/>
      <c r="X2" s="3"/>
      <c r="Y2" s="3"/>
      <c r="Z2" s="3"/>
      <c r="AA2" s="3"/>
      <c r="AB2" s="3"/>
    </row>
    <row r="3" spans="1:28" ht="13.5" customHeight="1">
      <c r="A3" s="77" t="s">
        <v>58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3"/>
      <c r="U3" s="3"/>
      <c r="V3" s="3"/>
      <c r="W3" s="3"/>
      <c r="X3" s="3"/>
      <c r="Y3" s="3"/>
      <c r="Z3" s="3"/>
      <c r="AA3" s="3"/>
      <c r="AB3" s="3"/>
    </row>
    <row r="4" spans="1:28" ht="13.5" customHeight="1">
      <c r="A4" s="15" t="s">
        <v>59</v>
      </c>
      <c r="B4" s="16"/>
      <c r="C4" s="16"/>
      <c r="D4" s="16"/>
      <c r="E4" s="17">
        <f>SUM(B4+C4+D4)</f>
        <v>0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8">
        <f>SUM(F4:Q4)</f>
        <v>0</v>
      </c>
      <c r="S4" s="19">
        <f>SUM(E4-R4)</f>
        <v>0</v>
      </c>
      <c r="T4" s="3"/>
      <c r="U4" s="3"/>
      <c r="V4" s="3"/>
      <c r="W4" s="3"/>
      <c r="X4" s="3"/>
      <c r="Y4" s="3"/>
      <c r="Z4" s="3"/>
      <c r="AA4" s="3"/>
      <c r="AB4" s="3"/>
    </row>
    <row r="5" spans="1:28" ht="13.5" customHeight="1">
      <c r="A5" s="15" t="s">
        <v>60</v>
      </c>
      <c r="B5" s="16"/>
      <c r="C5" s="16"/>
      <c r="D5" s="16"/>
      <c r="E5" s="17">
        <f>SUM(B5+C5+D5)</f>
        <v>0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8">
        <f>SUM(F5:Q5)</f>
        <v>0</v>
      </c>
      <c r="S5" s="19">
        <f>SUM(E5-R5)</f>
        <v>0</v>
      </c>
      <c r="T5" s="3"/>
      <c r="U5" s="3"/>
      <c r="V5" s="3"/>
      <c r="W5" s="3"/>
      <c r="X5" s="3"/>
      <c r="Y5" s="3"/>
      <c r="Z5" s="3"/>
      <c r="AA5" s="3"/>
      <c r="AB5" s="3"/>
    </row>
    <row r="6" spans="1:28" ht="13.5" customHeight="1">
      <c r="A6" s="20" t="s">
        <v>26</v>
      </c>
      <c r="B6" s="21">
        <f>SUM(B4:B5)</f>
        <v>0</v>
      </c>
      <c r="C6" s="21">
        <f>SUM(C4:C5)</f>
        <v>0</v>
      </c>
      <c r="D6" s="21">
        <f>SUM(D4:D5)</f>
        <v>0</v>
      </c>
      <c r="E6" s="22">
        <f>SUM(B6+C6+D6)</f>
        <v>0</v>
      </c>
      <c r="F6" s="21">
        <f aca="true" t="shared" si="0" ref="F6:Q6">SUM(F4:F5)</f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  <c r="L6" s="21">
        <f t="shared" si="0"/>
        <v>0</v>
      </c>
      <c r="M6" s="21">
        <f t="shared" si="0"/>
        <v>0</v>
      </c>
      <c r="N6" s="21">
        <f t="shared" si="0"/>
        <v>0</v>
      </c>
      <c r="O6" s="21">
        <f t="shared" si="0"/>
        <v>0</v>
      </c>
      <c r="P6" s="21">
        <f t="shared" si="0"/>
        <v>0</v>
      </c>
      <c r="Q6" s="21">
        <f t="shared" si="0"/>
        <v>0</v>
      </c>
      <c r="R6" s="23">
        <f>SUM(F6:Q6)</f>
        <v>0</v>
      </c>
      <c r="S6" s="24">
        <f>SUM(E6-R6)</f>
        <v>0</v>
      </c>
      <c r="T6" s="3"/>
      <c r="U6" s="3"/>
      <c r="V6" s="3"/>
      <c r="W6" s="3"/>
      <c r="X6" s="3"/>
      <c r="Y6" s="3"/>
      <c r="Z6" s="3"/>
      <c r="AA6" s="3"/>
      <c r="AB6" s="3"/>
    </row>
    <row r="7" spans="1:28" ht="13.5" customHeight="1">
      <c r="A7" s="78" t="s">
        <v>61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3"/>
      <c r="U7" s="3"/>
      <c r="V7" s="3"/>
      <c r="W7" s="3"/>
      <c r="X7" s="3"/>
      <c r="Y7" s="3"/>
      <c r="Z7" s="3"/>
      <c r="AA7" s="3"/>
      <c r="AB7" s="3"/>
    </row>
    <row r="8" spans="1:28" ht="13.5" customHeight="1">
      <c r="A8" s="15" t="s">
        <v>59</v>
      </c>
      <c r="B8" s="16"/>
      <c r="C8" s="16"/>
      <c r="D8" s="16"/>
      <c r="E8" s="17">
        <f>SUM(B8+C8+D8)</f>
        <v>0</v>
      </c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8">
        <f>SUM(F8:Q8)</f>
        <v>0</v>
      </c>
      <c r="S8" s="19">
        <f>SUM(E8-R8)</f>
        <v>0</v>
      </c>
      <c r="T8" s="3"/>
      <c r="U8" s="3"/>
      <c r="V8" s="3"/>
      <c r="W8" s="3"/>
      <c r="X8" s="3"/>
      <c r="Y8" s="3"/>
      <c r="Z8" s="3"/>
      <c r="AA8" s="3"/>
      <c r="AB8" s="3"/>
    </row>
    <row r="9" spans="1:28" ht="13.5" customHeight="1">
      <c r="A9" s="15" t="s">
        <v>60</v>
      </c>
      <c r="B9" s="16"/>
      <c r="C9" s="16"/>
      <c r="D9" s="16"/>
      <c r="E9" s="17">
        <f>SUM(B9+C9+D9)</f>
        <v>0</v>
      </c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8">
        <f>SUM(F9:Q9)</f>
        <v>0</v>
      </c>
      <c r="S9" s="19">
        <f>SUM(E9-R9)</f>
        <v>0</v>
      </c>
      <c r="T9" s="3"/>
      <c r="U9" s="3"/>
      <c r="V9" s="3"/>
      <c r="W9" s="3"/>
      <c r="X9" s="3"/>
      <c r="Y9" s="3"/>
      <c r="Z9" s="3"/>
      <c r="AA9" s="3"/>
      <c r="AB9" s="3"/>
    </row>
    <row r="10" spans="1:28" ht="13.5" customHeight="1">
      <c r="A10" s="20" t="s">
        <v>26</v>
      </c>
      <c r="B10" s="21">
        <f>SUM(B8:B9)</f>
        <v>0</v>
      </c>
      <c r="C10" s="21">
        <f>SUM(C8:C9)</f>
        <v>0</v>
      </c>
      <c r="D10" s="21">
        <f>SUM(D8:D9)</f>
        <v>0</v>
      </c>
      <c r="E10" s="22">
        <f>SUM(B10+C10+D10)</f>
        <v>0</v>
      </c>
      <c r="F10" s="21">
        <f aca="true" t="shared" si="1" ref="F10:Q10">SUM(F8:F9)</f>
        <v>0</v>
      </c>
      <c r="G10" s="21">
        <f t="shared" si="1"/>
        <v>0</v>
      </c>
      <c r="H10" s="21">
        <f t="shared" si="1"/>
        <v>0</v>
      </c>
      <c r="I10" s="21">
        <f t="shared" si="1"/>
        <v>0</v>
      </c>
      <c r="J10" s="21">
        <f t="shared" si="1"/>
        <v>0</v>
      </c>
      <c r="K10" s="21">
        <f t="shared" si="1"/>
        <v>0</v>
      </c>
      <c r="L10" s="21">
        <f t="shared" si="1"/>
        <v>0</v>
      </c>
      <c r="M10" s="21">
        <f t="shared" si="1"/>
        <v>0</v>
      </c>
      <c r="N10" s="21">
        <f t="shared" si="1"/>
        <v>0</v>
      </c>
      <c r="O10" s="21">
        <f t="shared" si="1"/>
        <v>0</v>
      </c>
      <c r="P10" s="21">
        <f t="shared" si="1"/>
        <v>0</v>
      </c>
      <c r="Q10" s="21">
        <f t="shared" si="1"/>
        <v>0</v>
      </c>
      <c r="R10" s="23">
        <f>SUM(F10:Q10)</f>
        <v>0</v>
      </c>
      <c r="S10" s="24">
        <f>SUM(E10-R10)</f>
        <v>0</v>
      </c>
      <c r="T10" s="3"/>
      <c r="U10" s="3"/>
      <c r="V10" s="3"/>
      <c r="W10" s="3"/>
      <c r="X10" s="3"/>
      <c r="Y10" s="3"/>
      <c r="Z10" s="3"/>
      <c r="AA10" s="3"/>
      <c r="AB10" s="3"/>
    </row>
    <row r="11" spans="1:28" ht="13.5" customHeight="1">
      <c r="A11" s="81" t="s">
        <v>62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3"/>
      <c r="U11" s="3"/>
      <c r="V11" s="3"/>
      <c r="W11" s="3"/>
      <c r="X11" s="3"/>
      <c r="Y11" s="3"/>
      <c r="Z11" s="3"/>
      <c r="AA11" s="3"/>
      <c r="AB11" s="3"/>
    </row>
    <row r="12" spans="1:28" ht="13.5" customHeight="1">
      <c r="A12" s="8" t="s">
        <v>63</v>
      </c>
      <c r="B12" s="43">
        <v>0</v>
      </c>
      <c r="C12" s="43"/>
      <c r="D12" s="43"/>
      <c r="E12" s="18">
        <f aca="true" t="shared" si="2" ref="E12:E37">SUM(B12+C12+D12)</f>
        <v>0</v>
      </c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18">
        <f aca="true" t="shared" si="3" ref="R12:R37">SUM(F12:Q12)</f>
        <v>0</v>
      </c>
      <c r="S12" s="19">
        <f aca="true" t="shared" si="4" ref="S12:S22">SUM(E12-R12)</f>
        <v>0</v>
      </c>
      <c r="T12" s="3"/>
      <c r="U12" s="3"/>
      <c r="V12" s="3"/>
      <c r="W12" s="3"/>
      <c r="X12" s="3"/>
      <c r="Y12" s="3"/>
      <c r="Z12" s="3"/>
      <c r="AA12" s="3"/>
      <c r="AB12" s="3"/>
    </row>
    <row r="13" spans="1:28" ht="13.5" customHeight="1">
      <c r="A13" s="4" t="s">
        <v>107</v>
      </c>
      <c r="B13" s="43">
        <v>0</v>
      </c>
      <c r="C13" s="43"/>
      <c r="D13" s="43"/>
      <c r="E13" s="18">
        <f t="shared" si="2"/>
        <v>0</v>
      </c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18">
        <f t="shared" si="3"/>
        <v>0</v>
      </c>
      <c r="S13" s="19">
        <f t="shared" si="4"/>
        <v>0</v>
      </c>
      <c r="T13" s="3"/>
      <c r="U13" s="3"/>
      <c r="V13" s="3"/>
      <c r="W13" s="3"/>
      <c r="X13" s="3"/>
      <c r="Y13" s="3"/>
      <c r="Z13" s="3"/>
      <c r="AA13" s="3"/>
      <c r="AB13" s="3"/>
    </row>
    <row r="14" spans="1:28" ht="13.5" customHeight="1">
      <c r="A14" s="8" t="s">
        <v>15</v>
      </c>
      <c r="B14" s="43">
        <v>0</v>
      </c>
      <c r="C14" s="43"/>
      <c r="D14" s="43"/>
      <c r="E14" s="18">
        <f t="shared" si="2"/>
        <v>0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18">
        <f t="shared" si="3"/>
        <v>0</v>
      </c>
      <c r="S14" s="19">
        <f t="shared" si="4"/>
        <v>0</v>
      </c>
      <c r="T14" s="3"/>
      <c r="U14" s="3"/>
      <c r="V14" s="3"/>
      <c r="W14" s="3"/>
      <c r="X14" s="3"/>
      <c r="Y14" s="3"/>
      <c r="Z14" s="3"/>
      <c r="AA14" s="3"/>
      <c r="AB14" s="3"/>
    </row>
    <row r="15" spans="1:28" ht="13.5" customHeight="1">
      <c r="A15" s="8" t="s">
        <v>16</v>
      </c>
      <c r="B15" s="43">
        <v>0</v>
      </c>
      <c r="C15" s="43"/>
      <c r="D15" s="43"/>
      <c r="E15" s="18">
        <f t="shared" si="2"/>
        <v>0</v>
      </c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18">
        <f t="shared" si="3"/>
        <v>0</v>
      </c>
      <c r="S15" s="19">
        <f t="shared" si="4"/>
        <v>0</v>
      </c>
      <c r="T15" s="3"/>
      <c r="U15" s="3"/>
      <c r="V15" s="3"/>
      <c r="W15" s="3"/>
      <c r="X15" s="3"/>
      <c r="Y15" s="3"/>
      <c r="Z15" s="3"/>
      <c r="AA15" s="3"/>
      <c r="AB15" s="3"/>
    </row>
    <row r="16" spans="1:28" ht="13.5" customHeight="1">
      <c r="A16" s="8" t="s">
        <v>17</v>
      </c>
      <c r="B16" s="43">
        <v>0</v>
      </c>
      <c r="C16" s="43"/>
      <c r="D16" s="43"/>
      <c r="E16" s="18">
        <f t="shared" si="2"/>
        <v>0</v>
      </c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18">
        <f t="shared" si="3"/>
        <v>0</v>
      </c>
      <c r="S16" s="19">
        <f t="shared" si="4"/>
        <v>0</v>
      </c>
      <c r="T16" s="3"/>
      <c r="U16" s="3"/>
      <c r="V16" s="3"/>
      <c r="W16" s="3"/>
      <c r="X16" s="3"/>
      <c r="Y16" s="3"/>
      <c r="Z16" s="3"/>
      <c r="AA16" s="3"/>
      <c r="AB16" s="3"/>
    </row>
    <row r="17" spans="1:28" ht="13.5" customHeight="1">
      <c r="A17" s="8" t="s">
        <v>64</v>
      </c>
      <c r="B17" s="43">
        <v>0</v>
      </c>
      <c r="C17" s="43"/>
      <c r="D17" s="43"/>
      <c r="E17" s="18">
        <f t="shared" si="2"/>
        <v>0</v>
      </c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18">
        <f t="shared" si="3"/>
        <v>0</v>
      </c>
      <c r="S17" s="19">
        <f t="shared" si="4"/>
        <v>0</v>
      </c>
      <c r="T17" s="3"/>
      <c r="U17" s="3"/>
      <c r="V17" s="3"/>
      <c r="W17" s="3"/>
      <c r="X17" s="3"/>
      <c r="Y17" s="3"/>
      <c r="Z17" s="3"/>
      <c r="AA17" s="3"/>
      <c r="AB17" s="3"/>
    </row>
    <row r="18" spans="1:28" ht="13.5" customHeight="1">
      <c r="A18" s="8" t="s">
        <v>19</v>
      </c>
      <c r="B18" s="43">
        <v>0</v>
      </c>
      <c r="C18" s="43"/>
      <c r="D18" s="43"/>
      <c r="E18" s="18">
        <f t="shared" si="2"/>
        <v>0</v>
      </c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8">
        <f t="shared" si="3"/>
        <v>0</v>
      </c>
      <c r="S18" s="19">
        <f t="shared" si="4"/>
        <v>0</v>
      </c>
      <c r="T18" s="3"/>
      <c r="U18" s="3"/>
      <c r="V18" s="3"/>
      <c r="W18" s="3"/>
      <c r="X18" s="3"/>
      <c r="Y18" s="3"/>
      <c r="Z18" s="3"/>
      <c r="AA18" s="3"/>
      <c r="AB18" s="3"/>
    </row>
    <row r="19" spans="1:28" ht="13.5" customHeight="1">
      <c r="A19" s="8" t="s">
        <v>65</v>
      </c>
      <c r="B19" s="43">
        <v>0</v>
      </c>
      <c r="C19" s="43"/>
      <c r="D19" s="43"/>
      <c r="E19" s="18">
        <f t="shared" si="2"/>
        <v>0</v>
      </c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18">
        <f t="shared" si="3"/>
        <v>0</v>
      </c>
      <c r="S19" s="19">
        <f t="shared" si="4"/>
        <v>0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ht="13.5" customHeight="1">
      <c r="A20" s="65" t="s">
        <v>93</v>
      </c>
      <c r="B20" s="43">
        <v>0</v>
      </c>
      <c r="C20" s="43"/>
      <c r="D20" s="43"/>
      <c r="E20" s="18">
        <f t="shared" si="2"/>
        <v>0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18">
        <f t="shared" si="3"/>
        <v>0</v>
      </c>
      <c r="S20" s="19">
        <f t="shared" si="4"/>
        <v>0</v>
      </c>
      <c r="T20" s="3"/>
      <c r="U20" s="3"/>
      <c r="V20" s="3"/>
      <c r="W20" s="3"/>
      <c r="X20" s="3"/>
      <c r="Y20" s="3"/>
      <c r="Z20" s="3"/>
      <c r="AA20" s="3"/>
      <c r="AB20" s="3"/>
    </row>
    <row r="21" spans="1:28" ht="13.5" customHeight="1">
      <c r="A21" s="8" t="s">
        <v>66</v>
      </c>
      <c r="B21" s="43">
        <v>0</v>
      </c>
      <c r="C21" s="43"/>
      <c r="D21" s="43"/>
      <c r="E21" s="18">
        <f t="shared" si="2"/>
        <v>0</v>
      </c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18">
        <f t="shared" si="3"/>
        <v>0</v>
      </c>
      <c r="S21" s="19">
        <f t="shared" si="4"/>
        <v>0</v>
      </c>
      <c r="T21" s="3"/>
      <c r="U21" s="3"/>
      <c r="V21" s="3"/>
      <c r="W21" s="3"/>
      <c r="X21" s="3"/>
      <c r="Y21" s="3"/>
      <c r="Z21" s="3"/>
      <c r="AA21" s="3"/>
      <c r="AB21" s="3"/>
    </row>
    <row r="22" spans="1:28" ht="13.5" customHeight="1">
      <c r="A22" s="8" t="s">
        <v>108</v>
      </c>
      <c r="B22" s="43">
        <v>0</v>
      </c>
      <c r="C22" s="43"/>
      <c r="D22" s="43"/>
      <c r="E22" s="18">
        <f t="shared" si="2"/>
        <v>0</v>
      </c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18">
        <f t="shared" si="3"/>
        <v>0</v>
      </c>
      <c r="S22" s="19">
        <f t="shared" si="4"/>
        <v>0</v>
      </c>
      <c r="T22" s="3"/>
      <c r="U22" s="3"/>
      <c r="V22" s="3"/>
      <c r="W22" s="3"/>
      <c r="X22" s="3"/>
      <c r="Y22" s="3"/>
      <c r="Z22" s="3"/>
      <c r="AA22" s="3"/>
      <c r="AB22" s="3"/>
    </row>
    <row r="23" spans="1:28" ht="13.5" customHeight="1">
      <c r="A23" s="8" t="s">
        <v>112</v>
      </c>
      <c r="B23" s="43">
        <v>0</v>
      </c>
      <c r="C23" s="43"/>
      <c r="D23" s="43"/>
      <c r="E23" s="18">
        <f t="shared" si="2"/>
        <v>0</v>
      </c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18">
        <f t="shared" si="3"/>
        <v>0</v>
      </c>
      <c r="S23" s="19">
        <f>SUM(E22-R22)</f>
        <v>0</v>
      </c>
      <c r="T23" s="3"/>
      <c r="U23" s="3"/>
      <c r="V23" s="3"/>
      <c r="W23" s="3"/>
      <c r="X23" s="3"/>
      <c r="Y23" s="3"/>
      <c r="Z23" s="3"/>
      <c r="AA23" s="3"/>
      <c r="AB23" s="3"/>
    </row>
    <row r="24" spans="1:28" ht="13.5" customHeight="1">
      <c r="A24" s="8" t="s">
        <v>68</v>
      </c>
      <c r="B24" s="43">
        <v>0</v>
      </c>
      <c r="C24" s="43"/>
      <c r="D24" s="43"/>
      <c r="E24" s="18">
        <f t="shared" si="2"/>
        <v>0</v>
      </c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18">
        <f t="shared" si="3"/>
        <v>0</v>
      </c>
      <c r="S24" s="19">
        <f>SUM(E23-R23)</f>
        <v>0</v>
      </c>
      <c r="T24" s="3"/>
      <c r="U24" s="3"/>
      <c r="V24" s="3"/>
      <c r="W24" s="3"/>
      <c r="X24" s="3"/>
      <c r="Y24" s="3"/>
      <c r="Z24" s="3"/>
      <c r="AA24" s="3"/>
      <c r="AB24" s="3"/>
    </row>
    <row r="25" spans="1:28" ht="13.5" customHeight="1">
      <c r="A25" s="4" t="s">
        <v>71</v>
      </c>
      <c r="B25" s="43">
        <v>0</v>
      </c>
      <c r="C25" s="43"/>
      <c r="D25" s="43"/>
      <c r="E25" s="18">
        <f t="shared" si="2"/>
        <v>0</v>
      </c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18">
        <f t="shared" si="3"/>
        <v>0</v>
      </c>
      <c r="S25" s="19">
        <f aca="true" t="shared" si="5" ref="S25:S37">SUM(E25-R25)</f>
        <v>0</v>
      </c>
      <c r="T25" s="3"/>
      <c r="U25" s="3"/>
      <c r="V25" s="3"/>
      <c r="W25" s="3"/>
      <c r="X25" s="3"/>
      <c r="Y25" s="3"/>
      <c r="Z25" s="3"/>
      <c r="AA25" s="3"/>
      <c r="AB25" s="3"/>
    </row>
    <row r="26" spans="1:28" ht="13.5" customHeight="1">
      <c r="A26" s="4" t="s">
        <v>113</v>
      </c>
      <c r="B26" s="43">
        <v>0</v>
      </c>
      <c r="C26" s="43"/>
      <c r="D26" s="43"/>
      <c r="E26" s="18">
        <f t="shared" si="2"/>
        <v>0</v>
      </c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18">
        <f t="shared" si="3"/>
        <v>0</v>
      </c>
      <c r="S26" s="19">
        <f t="shared" si="5"/>
        <v>0</v>
      </c>
      <c r="T26" s="3"/>
      <c r="U26" s="3"/>
      <c r="V26" s="3"/>
      <c r="W26" s="3"/>
      <c r="X26" s="3"/>
      <c r="Y26" s="3"/>
      <c r="Z26" s="3"/>
      <c r="AA26" s="3"/>
      <c r="AB26" s="3"/>
    </row>
    <row r="27" spans="1:28" ht="13.5" customHeight="1">
      <c r="A27" s="4" t="s">
        <v>114</v>
      </c>
      <c r="B27" s="43">
        <v>0</v>
      </c>
      <c r="C27" s="43"/>
      <c r="D27" s="43"/>
      <c r="E27" s="18">
        <f t="shared" si="2"/>
        <v>0</v>
      </c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18">
        <f t="shared" si="3"/>
        <v>0</v>
      </c>
      <c r="S27" s="19">
        <f t="shared" si="5"/>
        <v>0</v>
      </c>
      <c r="T27" s="3"/>
      <c r="U27" s="3"/>
      <c r="V27" s="3"/>
      <c r="W27" s="3"/>
      <c r="X27" s="3"/>
      <c r="Y27" s="3"/>
      <c r="Z27" s="3"/>
      <c r="AA27" s="3"/>
      <c r="AB27" s="3"/>
    </row>
    <row r="28" spans="1:28" ht="13.5" customHeight="1">
      <c r="A28" s="4" t="s">
        <v>72</v>
      </c>
      <c r="B28" s="43">
        <v>0</v>
      </c>
      <c r="C28" s="43"/>
      <c r="D28" s="43"/>
      <c r="E28" s="18">
        <f t="shared" si="2"/>
        <v>0</v>
      </c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18">
        <f t="shared" si="3"/>
        <v>0</v>
      </c>
      <c r="S28" s="19">
        <f t="shared" si="5"/>
        <v>0</v>
      </c>
      <c r="T28" s="3"/>
      <c r="U28" s="3"/>
      <c r="V28" s="3"/>
      <c r="W28" s="3"/>
      <c r="X28" s="3"/>
      <c r="Y28" s="3"/>
      <c r="Z28" s="3"/>
      <c r="AA28" s="3"/>
      <c r="AB28" s="3"/>
    </row>
    <row r="29" spans="1:28" ht="13.5" customHeight="1">
      <c r="A29" s="4" t="s">
        <v>73</v>
      </c>
      <c r="B29" s="43">
        <v>0</v>
      </c>
      <c r="C29" s="43"/>
      <c r="D29" s="43"/>
      <c r="E29" s="18">
        <f t="shared" si="2"/>
        <v>0</v>
      </c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18">
        <f t="shared" si="3"/>
        <v>0</v>
      </c>
      <c r="S29" s="19">
        <f t="shared" si="5"/>
        <v>0</v>
      </c>
      <c r="T29" s="3"/>
      <c r="U29" s="3"/>
      <c r="V29" s="3"/>
      <c r="W29" s="3"/>
      <c r="X29" s="3"/>
      <c r="Y29" s="3"/>
      <c r="Z29" s="3"/>
      <c r="AA29" s="3"/>
      <c r="AB29" s="3"/>
    </row>
    <row r="30" spans="1:28" ht="13.5" customHeight="1">
      <c r="A30" s="4" t="s">
        <v>115</v>
      </c>
      <c r="B30" s="43">
        <v>0</v>
      </c>
      <c r="C30" s="43"/>
      <c r="D30" s="43"/>
      <c r="E30" s="18">
        <f t="shared" si="2"/>
        <v>0</v>
      </c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18">
        <f t="shared" si="3"/>
        <v>0</v>
      </c>
      <c r="S30" s="19">
        <f t="shared" si="5"/>
        <v>0</v>
      </c>
      <c r="T30" s="3"/>
      <c r="U30" s="3"/>
      <c r="V30" s="3"/>
      <c r="W30" s="3"/>
      <c r="X30" s="3"/>
      <c r="Y30" s="3"/>
      <c r="Z30" s="3"/>
      <c r="AA30" s="3"/>
      <c r="AB30" s="3"/>
    </row>
    <row r="31" spans="1:28" ht="13.5" customHeight="1">
      <c r="A31" s="4" t="s">
        <v>116</v>
      </c>
      <c r="B31" s="43">
        <v>0</v>
      </c>
      <c r="C31" s="43"/>
      <c r="D31" s="43"/>
      <c r="E31" s="18">
        <f t="shared" si="2"/>
        <v>0</v>
      </c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18">
        <f t="shared" si="3"/>
        <v>0</v>
      </c>
      <c r="S31" s="19">
        <f t="shared" si="5"/>
        <v>0</v>
      </c>
      <c r="T31" s="3"/>
      <c r="U31" s="3"/>
      <c r="V31" s="3"/>
      <c r="W31" s="3"/>
      <c r="X31" s="3"/>
      <c r="Y31" s="3"/>
      <c r="Z31" s="3"/>
      <c r="AA31" s="3"/>
      <c r="AB31" s="3"/>
    </row>
    <row r="32" spans="1:28" ht="13.5" customHeight="1">
      <c r="A32" s="4" t="s">
        <v>117</v>
      </c>
      <c r="B32" s="43">
        <v>0</v>
      </c>
      <c r="C32" s="43"/>
      <c r="D32" s="43"/>
      <c r="E32" s="18">
        <f t="shared" si="2"/>
        <v>0</v>
      </c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18">
        <f t="shared" si="3"/>
        <v>0</v>
      </c>
      <c r="S32" s="19">
        <f t="shared" si="5"/>
        <v>0</v>
      </c>
      <c r="T32" s="3"/>
      <c r="U32" s="3"/>
      <c r="V32" s="3"/>
      <c r="W32" s="3"/>
      <c r="X32" s="3"/>
      <c r="Y32" s="3"/>
      <c r="Z32" s="3"/>
      <c r="AA32" s="3"/>
      <c r="AB32" s="3"/>
    </row>
    <row r="33" spans="1:28" ht="13.5" customHeight="1">
      <c r="A33" s="4" t="s">
        <v>118</v>
      </c>
      <c r="B33" s="43">
        <v>0</v>
      </c>
      <c r="C33" s="43"/>
      <c r="D33" s="43"/>
      <c r="E33" s="18">
        <f t="shared" si="2"/>
        <v>0</v>
      </c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18">
        <f t="shared" si="3"/>
        <v>0</v>
      </c>
      <c r="S33" s="19">
        <f t="shared" si="5"/>
        <v>0</v>
      </c>
      <c r="T33" s="3"/>
      <c r="U33" s="3"/>
      <c r="V33" s="3"/>
      <c r="W33" s="3"/>
      <c r="X33" s="3"/>
      <c r="Y33" s="3"/>
      <c r="Z33" s="3"/>
      <c r="AA33" s="3"/>
      <c r="AB33" s="3"/>
    </row>
    <row r="34" spans="1:28" ht="13.5" customHeight="1">
      <c r="A34" s="4" t="s">
        <v>119</v>
      </c>
      <c r="B34" s="43">
        <v>0</v>
      </c>
      <c r="C34" s="43"/>
      <c r="D34" s="43"/>
      <c r="E34" s="18">
        <f t="shared" si="2"/>
        <v>0</v>
      </c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>
        <f t="shared" si="3"/>
        <v>0</v>
      </c>
      <c r="S34" s="19">
        <f t="shared" si="5"/>
        <v>0</v>
      </c>
      <c r="T34" s="3"/>
      <c r="U34" s="3"/>
      <c r="V34" s="3"/>
      <c r="W34" s="3"/>
      <c r="X34" s="3"/>
      <c r="Y34" s="3"/>
      <c r="Z34" s="3"/>
      <c r="AA34" s="3"/>
      <c r="AB34" s="3"/>
    </row>
    <row r="35" spans="1:28" ht="13.5" customHeight="1">
      <c r="A35" s="4" t="s">
        <v>120</v>
      </c>
      <c r="B35" s="43">
        <v>0</v>
      </c>
      <c r="C35" s="43"/>
      <c r="D35" s="43"/>
      <c r="E35" s="18">
        <f t="shared" si="2"/>
        <v>0</v>
      </c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18">
        <f t="shared" si="3"/>
        <v>0</v>
      </c>
      <c r="S35" s="19">
        <f t="shared" si="5"/>
        <v>0</v>
      </c>
      <c r="T35" s="3"/>
      <c r="U35" s="3"/>
      <c r="V35" s="3"/>
      <c r="W35" s="3"/>
      <c r="X35" s="3"/>
      <c r="Y35" s="3"/>
      <c r="Z35" s="3"/>
      <c r="AA35" s="3"/>
      <c r="AB35" s="3"/>
    </row>
    <row r="36" spans="1:28" ht="13.5" customHeight="1">
      <c r="A36" s="66" t="s">
        <v>121</v>
      </c>
      <c r="B36" s="43">
        <v>0</v>
      </c>
      <c r="C36" s="43"/>
      <c r="D36" s="43"/>
      <c r="E36" s="18">
        <f t="shared" si="2"/>
        <v>0</v>
      </c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18">
        <f t="shared" si="3"/>
        <v>0</v>
      </c>
      <c r="S36" s="19">
        <f t="shared" si="5"/>
        <v>0</v>
      </c>
      <c r="T36" s="3"/>
      <c r="U36" s="3"/>
      <c r="V36" s="3"/>
      <c r="W36" s="3"/>
      <c r="X36" s="3"/>
      <c r="Y36" s="3"/>
      <c r="Z36" s="3"/>
      <c r="AA36" s="3"/>
      <c r="AB36" s="3"/>
    </row>
    <row r="37" spans="1:28" ht="13.5" customHeight="1">
      <c r="A37" s="4" t="s">
        <v>122</v>
      </c>
      <c r="B37" s="43">
        <v>0</v>
      </c>
      <c r="C37" s="43"/>
      <c r="D37" s="43"/>
      <c r="E37" s="18">
        <f t="shared" si="2"/>
        <v>0</v>
      </c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8">
        <f t="shared" si="3"/>
        <v>0</v>
      </c>
      <c r="S37" s="19">
        <f t="shared" si="5"/>
        <v>0</v>
      </c>
      <c r="T37" s="3"/>
      <c r="U37" s="3"/>
      <c r="V37" s="3"/>
      <c r="W37" s="3"/>
      <c r="X37" s="3"/>
      <c r="Y37" s="3"/>
      <c r="Z37" s="3"/>
      <c r="AA37" s="3"/>
      <c r="AB37" s="3"/>
    </row>
    <row r="38" spans="1:28" ht="13.5" customHeight="1">
      <c r="A38" s="25" t="s">
        <v>26</v>
      </c>
      <c r="B38" s="23">
        <f aca="true" t="shared" si="6" ref="B38:S38">SUM(B12:B35)</f>
        <v>0</v>
      </c>
      <c r="C38" s="23">
        <f t="shared" si="6"/>
        <v>0</v>
      </c>
      <c r="D38" s="23">
        <f t="shared" si="6"/>
        <v>0</v>
      </c>
      <c r="E38" s="23">
        <f t="shared" si="6"/>
        <v>0</v>
      </c>
      <c r="F38" s="23">
        <f t="shared" si="6"/>
        <v>0</v>
      </c>
      <c r="G38" s="23">
        <f t="shared" si="6"/>
        <v>0</v>
      </c>
      <c r="H38" s="23">
        <f t="shared" si="6"/>
        <v>0</v>
      </c>
      <c r="I38" s="23">
        <f t="shared" si="6"/>
        <v>0</v>
      </c>
      <c r="J38" s="23">
        <f t="shared" si="6"/>
        <v>0</v>
      </c>
      <c r="K38" s="23">
        <f t="shared" si="6"/>
        <v>0</v>
      </c>
      <c r="L38" s="23">
        <f t="shared" si="6"/>
        <v>0</v>
      </c>
      <c r="M38" s="23">
        <f t="shared" si="6"/>
        <v>0</v>
      </c>
      <c r="N38" s="23">
        <f t="shared" si="6"/>
        <v>0</v>
      </c>
      <c r="O38" s="23">
        <f t="shared" si="6"/>
        <v>0</v>
      </c>
      <c r="P38" s="23">
        <f t="shared" si="6"/>
        <v>0</v>
      </c>
      <c r="Q38" s="23">
        <f t="shared" si="6"/>
        <v>0</v>
      </c>
      <c r="R38" s="23">
        <f t="shared" si="6"/>
        <v>0</v>
      </c>
      <c r="S38" s="23">
        <f t="shared" si="6"/>
        <v>0</v>
      </c>
      <c r="T38" s="3"/>
      <c r="U38" s="3"/>
      <c r="V38" s="3"/>
      <c r="W38" s="3"/>
      <c r="X38" s="3"/>
      <c r="Y38" s="3"/>
      <c r="Z38" s="3"/>
      <c r="AA38" s="3"/>
      <c r="AB38" s="3"/>
    </row>
    <row r="39" spans="1:28" ht="13.5" customHeight="1">
      <c r="A39" s="79" t="s">
        <v>75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3"/>
      <c r="U39" s="3"/>
      <c r="V39" s="3"/>
      <c r="W39" s="3"/>
      <c r="X39" s="3"/>
      <c r="Y39" s="3"/>
      <c r="Z39" s="3"/>
      <c r="AA39" s="3"/>
      <c r="AB39" s="3"/>
    </row>
    <row r="40" spans="1:28" ht="13.5" customHeight="1">
      <c r="A40" s="25" t="s">
        <v>22</v>
      </c>
      <c r="B40" s="23"/>
      <c r="C40" s="23"/>
      <c r="D40" s="23"/>
      <c r="E40" s="23">
        <f>SUM(B40+C40+D40)</f>
        <v>0</v>
      </c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>
        <f>SUM(F40:Q40)</f>
        <v>0</v>
      </c>
      <c r="S40" s="24">
        <f>SUM(E39-R39)</f>
        <v>0</v>
      </c>
      <c r="T40" s="3"/>
      <c r="U40" s="3"/>
      <c r="V40" s="3"/>
      <c r="W40" s="3"/>
      <c r="X40" s="3"/>
      <c r="Y40" s="3"/>
      <c r="Z40" s="3"/>
      <c r="AA40" s="3"/>
      <c r="AB40" s="3"/>
    </row>
    <row r="41" spans="1:28" ht="13.5" customHeight="1">
      <c r="A41" s="79" t="s">
        <v>76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3"/>
      <c r="U41" s="3"/>
      <c r="V41" s="3"/>
      <c r="W41" s="3"/>
      <c r="X41" s="3"/>
      <c r="Y41" s="3"/>
      <c r="Z41" s="3"/>
      <c r="AA41" s="3"/>
      <c r="AB41" s="3"/>
    </row>
    <row r="42" spans="1:28" ht="13.5" customHeight="1">
      <c r="A42" s="25" t="s">
        <v>77</v>
      </c>
      <c r="B42" s="23"/>
      <c r="C42" s="23"/>
      <c r="D42" s="23"/>
      <c r="E42" s="23">
        <f>SUM(B42+C42+D42)</f>
        <v>0</v>
      </c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>
        <f>SUM(F42:Q42)</f>
        <v>0</v>
      </c>
      <c r="S42" s="24">
        <f>SUM(E41-R41)</f>
        <v>0</v>
      </c>
      <c r="T42" s="3"/>
      <c r="U42" s="3"/>
      <c r="V42" s="3"/>
      <c r="W42" s="3"/>
      <c r="X42" s="3"/>
      <c r="Y42" s="3"/>
      <c r="Z42" s="3"/>
      <c r="AA42" s="3"/>
      <c r="AB42" s="3"/>
    </row>
    <row r="43" spans="1:28" ht="13.5" customHeight="1">
      <c r="A43" s="79" t="s">
        <v>78</v>
      </c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3"/>
      <c r="U43" s="3"/>
      <c r="V43" s="3"/>
      <c r="W43" s="3"/>
      <c r="X43" s="3"/>
      <c r="Y43" s="3"/>
      <c r="Z43" s="3"/>
      <c r="AA43" s="3"/>
      <c r="AB43" s="3"/>
    </row>
    <row r="44" spans="1:28" ht="13.5" customHeight="1">
      <c r="A44" s="11" t="s">
        <v>27</v>
      </c>
      <c r="B44" s="43">
        <v>0</v>
      </c>
      <c r="C44" s="43"/>
      <c r="D44" s="43"/>
      <c r="E44" s="18">
        <f aca="true" t="shared" si="7" ref="E44:E67">SUM(B44+C44+D44)</f>
        <v>0</v>
      </c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18">
        <f aca="true" t="shared" si="8" ref="R44:R66">SUM(F44:Q44)</f>
        <v>0</v>
      </c>
      <c r="S44" s="19">
        <f aca="true" t="shared" si="9" ref="S44:S66">SUM(E44-R44)</f>
        <v>0</v>
      </c>
      <c r="T44" s="3"/>
      <c r="U44" s="3"/>
      <c r="V44" s="3"/>
      <c r="W44" s="3"/>
      <c r="X44" s="3"/>
      <c r="Y44" s="3"/>
      <c r="Z44" s="3"/>
      <c r="AA44" s="3"/>
      <c r="AB44" s="3"/>
    </row>
    <row r="45" spans="1:28" ht="13.5" customHeight="1">
      <c r="A45" s="11" t="s">
        <v>79</v>
      </c>
      <c r="B45" s="43">
        <v>0</v>
      </c>
      <c r="C45" s="43"/>
      <c r="D45" s="43"/>
      <c r="E45" s="18">
        <f t="shared" si="7"/>
        <v>0</v>
      </c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8">
        <f t="shared" si="8"/>
        <v>0</v>
      </c>
      <c r="S45" s="19">
        <f t="shared" si="9"/>
        <v>0</v>
      </c>
      <c r="T45" s="3"/>
      <c r="U45" s="3"/>
      <c r="V45" s="3"/>
      <c r="W45" s="3"/>
      <c r="X45" s="3"/>
      <c r="Y45" s="3"/>
      <c r="Z45" s="3"/>
      <c r="AA45" s="3"/>
      <c r="AB45" s="3"/>
    </row>
    <row r="46" spans="1:28" ht="13.5" customHeight="1">
      <c r="A46" s="11" t="s">
        <v>29</v>
      </c>
      <c r="B46" s="43">
        <v>0</v>
      </c>
      <c r="C46" s="43"/>
      <c r="D46" s="43"/>
      <c r="E46" s="18">
        <f t="shared" si="7"/>
        <v>0</v>
      </c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8">
        <f t="shared" si="8"/>
        <v>0</v>
      </c>
      <c r="S46" s="19">
        <f t="shared" si="9"/>
        <v>0</v>
      </c>
      <c r="T46" s="3"/>
      <c r="U46" s="3"/>
      <c r="V46" s="3"/>
      <c r="W46" s="3"/>
      <c r="X46" s="3"/>
      <c r="Y46" s="3"/>
      <c r="Z46" s="3"/>
      <c r="AA46" s="3"/>
      <c r="AB46" s="3"/>
    </row>
    <row r="47" spans="1:28" ht="13.5" customHeight="1">
      <c r="A47" s="11" t="s">
        <v>30</v>
      </c>
      <c r="B47" s="43">
        <v>0</v>
      </c>
      <c r="C47" s="43"/>
      <c r="D47" s="43"/>
      <c r="E47" s="18">
        <f t="shared" si="7"/>
        <v>0</v>
      </c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18">
        <f t="shared" si="8"/>
        <v>0</v>
      </c>
      <c r="S47" s="19">
        <f t="shared" si="9"/>
        <v>0</v>
      </c>
      <c r="T47" s="3"/>
      <c r="U47" s="3"/>
      <c r="V47" s="3"/>
      <c r="W47" s="3"/>
      <c r="X47" s="3"/>
      <c r="Y47" s="3"/>
      <c r="Z47" s="3"/>
      <c r="AA47" s="3"/>
      <c r="AB47" s="3"/>
    </row>
    <row r="48" spans="1:28" ht="13.5" customHeight="1">
      <c r="A48" s="11" t="s">
        <v>31</v>
      </c>
      <c r="B48" s="43">
        <v>0</v>
      </c>
      <c r="C48" s="43"/>
      <c r="D48" s="43"/>
      <c r="E48" s="18">
        <f t="shared" si="7"/>
        <v>0</v>
      </c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18">
        <f t="shared" si="8"/>
        <v>0</v>
      </c>
      <c r="S48" s="19">
        <f t="shared" si="9"/>
        <v>0</v>
      </c>
      <c r="T48" s="3"/>
      <c r="U48" s="3"/>
      <c r="V48" s="3"/>
      <c r="W48" s="3"/>
      <c r="X48" s="3"/>
      <c r="Y48" s="3"/>
      <c r="Z48" s="3"/>
      <c r="AA48" s="3"/>
      <c r="AB48" s="3"/>
    </row>
    <row r="49" spans="1:28" ht="13.5" customHeight="1">
      <c r="A49" s="11" t="s">
        <v>32</v>
      </c>
      <c r="B49" s="43">
        <v>0</v>
      </c>
      <c r="C49" s="43"/>
      <c r="D49" s="43"/>
      <c r="E49" s="18">
        <f t="shared" si="7"/>
        <v>0</v>
      </c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18">
        <f t="shared" si="8"/>
        <v>0</v>
      </c>
      <c r="S49" s="19">
        <f t="shared" si="9"/>
        <v>0</v>
      </c>
      <c r="T49" s="3"/>
      <c r="U49" s="3"/>
      <c r="V49" s="3"/>
      <c r="W49" s="3"/>
      <c r="X49" s="3"/>
      <c r="Y49" s="3"/>
      <c r="Z49" s="3"/>
      <c r="AA49" s="3"/>
      <c r="AB49" s="3"/>
    </row>
    <row r="50" spans="1:28" ht="13.5" customHeight="1">
      <c r="A50" s="11" t="s">
        <v>33</v>
      </c>
      <c r="B50" s="43">
        <v>0</v>
      </c>
      <c r="C50" s="43"/>
      <c r="D50" s="43"/>
      <c r="E50" s="18">
        <f t="shared" si="7"/>
        <v>0</v>
      </c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18">
        <f t="shared" si="8"/>
        <v>0</v>
      </c>
      <c r="S50" s="19">
        <f t="shared" si="9"/>
        <v>0</v>
      </c>
      <c r="T50" s="3"/>
      <c r="U50" s="3"/>
      <c r="V50" s="3"/>
      <c r="W50" s="3"/>
      <c r="X50" s="3"/>
      <c r="Y50" s="3"/>
      <c r="Z50" s="3"/>
      <c r="AA50" s="3"/>
      <c r="AB50" s="3"/>
    </row>
    <row r="51" spans="1:28" ht="13.5" customHeight="1">
      <c r="A51" s="11" t="s">
        <v>34</v>
      </c>
      <c r="B51" s="43">
        <v>0</v>
      </c>
      <c r="C51" s="43"/>
      <c r="D51" s="43"/>
      <c r="E51" s="18">
        <f t="shared" si="7"/>
        <v>0</v>
      </c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8">
        <f t="shared" si="8"/>
        <v>0</v>
      </c>
      <c r="S51" s="19">
        <f t="shared" si="9"/>
        <v>0</v>
      </c>
      <c r="T51" s="3"/>
      <c r="U51" s="3"/>
      <c r="V51" s="3"/>
      <c r="W51" s="3"/>
      <c r="X51" s="3"/>
      <c r="Y51" s="3"/>
      <c r="Z51" s="3"/>
      <c r="AA51" s="3"/>
      <c r="AB51" s="3"/>
    </row>
    <row r="52" spans="1:28" ht="13.5" customHeight="1">
      <c r="A52" s="11" t="s">
        <v>35</v>
      </c>
      <c r="B52" s="43">
        <v>0</v>
      </c>
      <c r="C52" s="43"/>
      <c r="D52" s="43"/>
      <c r="E52" s="18">
        <f t="shared" si="7"/>
        <v>0</v>
      </c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18">
        <f t="shared" si="8"/>
        <v>0</v>
      </c>
      <c r="S52" s="19">
        <f t="shared" si="9"/>
        <v>0</v>
      </c>
      <c r="T52" s="3"/>
      <c r="U52" s="3"/>
      <c r="V52" s="3"/>
      <c r="W52" s="3"/>
      <c r="X52" s="3"/>
      <c r="Y52" s="3"/>
      <c r="Z52" s="3"/>
      <c r="AA52" s="3"/>
      <c r="AB52" s="3"/>
    </row>
    <row r="53" spans="1:28" ht="13.5" customHeight="1">
      <c r="A53" s="11" t="s">
        <v>82</v>
      </c>
      <c r="B53" s="43">
        <v>0</v>
      </c>
      <c r="C53" s="43"/>
      <c r="D53" s="43"/>
      <c r="E53" s="18">
        <f t="shared" si="7"/>
        <v>0</v>
      </c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18">
        <f t="shared" si="8"/>
        <v>0</v>
      </c>
      <c r="S53" s="19">
        <f t="shared" si="9"/>
        <v>0</v>
      </c>
      <c r="T53" s="3"/>
      <c r="U53" s="3"/>
      <c r="V53" s="3"/>
      <c r="W53" s="3"/>
      <c r="X53" s="3"/>
      <c r="Y53" s="3"/>
      <c r="Z53" s="3"/>
      <c r="AA53" s="3"/>
      <c r="AB53" s="3"/>
    </row>
    <row r="54" spans="1:28" ht="13.5" customHeight="1">
      <c r="A54" s="11" t="s">
        <v>37</v>
      </c>
      <c r="B54" s="43">
        <v>0</v>
      </c>
      <c r="C54" s="43"/>
      <c r="D54" s="43"/>
      <c r="E54" s="18">
        <f t="shared" si="7"/>
        <v>0</v>
      </c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8">
        <f t="shared" si="8"/>
        <v>0</v>
      </c>
      <c r="S54" s="19">
        <f t="shared" si="9"/>
        <v>0</v>
      </c>
      <c r="T54" s="3"/>
      <c r="U54" s="3"/>
      <c r="V54" s="3"/>
      <c r="W54" s="3"/>
      <c r="X54" s="3"/>
      <c r="Y54" s="3"/>
      <c r="Z54" s="3"/>
      <c r="AA54" s="3"/>
      <c r="AB54" s="3"/>
    </row>
    <row r="55" spans="1:28" ht="13.5" customHeight="1">
      <c r="A55" s="11" t="s">
        <v>38</v>
      </c>
      <c r="B55" s="43">
        <v>0</v>
      </c>
      <c r="C55" s="43"/>
      <c r="D55" s="43"/>
      <c r="E55" s="18">
        <f t="shared" si="7"/>
        <v>0</v>
      </c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18">
        <f t="shared" si="8"/>
        <v>0</v>
      </c>
      <c r="S55" s="19">
        <f t="shared" si="9"/>
        <v>0</v>
      </c>
      <c r="T55" s="3"/>
      <c r="U55" s="3"/>
      <c r="V55" s="3"/>
      <c r="W55" s="3"/>
      <c r="X55" s="3"/>
      <c r="Y55" s="3"/>
      <c r="Z55" s="3"/>
      <c r="AA55" s="3"/>
      <c r="AB55" s="3"/>
    </row>
    <row r="56" spans="1:28" ht="14.25" customHeight="1">
      <c r="A56" s="11" t="s">
        <v>39</v>
      </c>
      <c r="B56" s="43">
        <v>0</v>
      </c>
      <c r="C56" s="43"/>
      <c r="D56" s="43"/>
      <c r="E56" s="18">
        <f t="shared" si="7"/>
        <v>0</v>
      </c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18">
        <f t="shared" si="8"/>
        <v>0</v>
      </c>
      <c r="S56" s="19">
        <f t="shared" si="9"/>
        <v>0</v>
      </c>
      <c r="T56" s="3"/>
      <c r="U56" s="3"/>
      <c r="V56" s="3"/>
      <c r="W56" s="3"/>
      <c r="X56" s="3"/>
      <c r="Y56" s="3"/>
      <c r="Z56" s="3"/>
      <c r="AA56" s="3"/>
      <c r="AB56" s="3"/>
    </row>
    <row r="57" spans="1:28" ht="14.25" customHeight="1">
      <c r="A57" s="11" t="s">
        <v>40</v>
      </c>
      <c r="B57" s="43">
        <v>0</v>
      </c>
      <c r="C57" s="43"/>
      <c r="D57" s="43"/>
      <c r="E57" s="18">
        <f t="shared" si="7"/>
        <v>0</v>
      </c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8">
        <f t="shared" si="8"/>
        <v>0</v>
      </c>
      <c r="S57" s="19">
        <f t="shared" si="9"/>
        <v>0</v>
      </c>
      <c r="T57" s="3"/>
      <c r="U57" s="3"/>
      <c r="V57" s="3"/>
      <c r="W57" s="3"/>
      <c r="X57" s="3"/>
      <c r="Y57" s="3"/>
      <c r="Z57" s="3"/>
      <c r="AA57" s="3"/>
      <c r="AB57" s="3"/>
    </row>
    <row r="58" spans="1:28" ht="14.25" customHeight="1">
      <c r="A58" s="11" t="s">
        <v>84</v>
      </c>
      <c r="B58" s="43">
        <v>0</v>
      </c>
      <c r="C58" s="43"/>
      <c r="D58" s="43"/>
      <c r="E58" s="18">
        <f t="shared" si="7"/>
        <v>0</v>
      </c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18">
        <f t="shared" si="8"/>
        <v>0</v>
      </c>
      <c r="S58" s="19">
        <f t="shared" si="9"/>
        <v>0</v>
      </c>
      <c r="T58" s="3"/>
      <c r="U58" s="3"/>
      <c r="V58" s="3"/>
      <c r="W58" s="3"/>
      <c r="X58" s="3"/>
      <c r="Y58" s="3"/>
      <c r="Z58" s="3"/>
      <c r="AA58" s="3"/>
      <c r="AB58" s="3"/>
    </row>
    <row r="59" spans="1:28" ht="14.25" customHeight="1">
      <c r="A59" s="11" t="s">
        <v>123</v>
      </c>
      <c r="B59" s="43">
        <v>0</v>
      </c>
      <c r="C59" s="43"/>
      <c r="D59" s="43"/>
      <c r="E59" s="18">
        <f t="shared" si="7"/>
        <v>0</v>
      </c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18">
        <f t="shared" si="8"/>
        <v>0</v>
      </c>
      <c r="S59" s="19">
        <f t="shared" si="9"/>
        <v>0</v>
      </c>
      <c r="T59" s="3"/>
      <c r="U59" s="3"/>
      <c r="V59" s="3"/>
      <c r="W59" s="3"/>
      <c r="X59" s="3"/>
      <c r="Y59" s="3"/>
      <c r="Z59" s="3"/>
      <c r="AA59" s="3"/>
      <c r="AB59" s="3"/>
    </row>
    <row r="60" spans="1:28" ht="14.25" customHeight="1">
      <c r="A60" s="11" t="s">
        <v>124</v>
      </c>
      <c r="B60" s="43">
        <v>0</v>
      </c>
      <c r="C60" s="43"/>
      <c r="D60" s="43"/>
      <c r="E60" s="18">
        <f t="shared" si="7"/>
        <v>0</v>
      </c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8">
        <f t="shared" si="8"/>
        <v>0</v>
      </c>
      <c r="S60" s="19">
        <f t="shared" si="9"/>
        <v>0</v>
      </c>
      <c r="T60" s="3"/>
      <c r="U60" s="3"/>
      <c r="V60" s="3"/>
      <c r="W60" s="3"/>
      <c r="X60" s="3"/>
      <c r="Y60" s="3"/>
      <c r="Z60" s="3"/>
      <c r="AA60" s="3"/>
      <c r="AB60" s="3"/>
    </row>
    <row r="61" spans="1:28" ht="14.25" customHeight="1">
      <c r="A61" s="11" t="s">
        <v>125</v>
      </c>
      <c r="B61" s="43">
        <v>0</v>
      </c>
      <c r="C61" s="43"/>
      <c r="D61" s="43"/>
      <c r="E61" s="18">
        <f t="shared" si="7"/>
        <v>0</v>
      </c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18">
        <f t="shared" si="8"/>
        <v>0</v>
      </c>
      <c r="S61" s="19">
        <f t="shared" si="9"/>
        <v>0</v>
      </c>
      <c r="T61" s="3"/>
      <c r="U61" s="3"/>
      <c r="V61" s="3"/>
      <c r="W61" s="3"/>
      <c r="X61" s="3"/>
      <c r="Y61" s="3"/>
      <c r="Z61" s="3"/>
      <c r="AA61" s="3"/>
      <c r="AB61" s="3"/>
    </row>
    <row r="62" spans="1:28" ht="13.5" customHeight="1">
      <c r="A62" s="11" t="s">
        <v>126</v>
      </c>
      <c r="B62" s="43">
        <v>0</v>
      </c>
      <c r="C62" s="43"/>
      <c r="D62" s="43"/>
      <c r="E62" s="18">
        <f t="shared" si="7"/>
        <v>0</v>
      </c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8">
        <f t="shared" si="8"/>
        <v>0</v>
      </c>
      <c r="S62" s="19">
        <f t="shared" si="9"/>
        <v>0</v>
      </c>
      <c r="T62" s="3"/>
      <c r="U62" s="3"/>
      <c r="V62" s="3"/>
      <c r="W62" s="3"/>
      <c r="X62" s="3"/>
      <c r="Y62" s="3"/>
      <c r="Z62" s="3"/>
      <c r="AA62" s="3"/>
      <c r="AB62" s="3"/>
    </row>
    <row r="63" spans="1:28" ht="13.5" customHeight="1">
      <c r="A63" s="11" t="s">
        <v>127</v>
      </c>
      <c r="B63" s="43">
        <v>0</v>
      </c>
      <c r="C63" s="43"/>
      <c r="D63" s="43"/>
      <c r="E63" s="18">
        <f t="shared" si="7"/>
        <v>0</v>
      </c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18">
        <f t="shared" si="8"/>
        <v>0</v>
      </c>
      <c r="S63" s="19">
        <f t="shared" si="9"/>
        <v>0</v>
      </c>
      <c r="T63" s="3"/>
      <c r="U63" s="3"/>
      <c r="V63" s="3"/>
      <c r="W63" s="3"/>
      <c r="X63" s="3"/>
      <c r="Y63" s="3"/>
      <c r="Z63" s="3"/>
      <c r="AA63" s="3"/>
      <c r="AB63" s="3"/>
    </row>
    <row r="64" spans="1:28" ht="13.5" customHeight="1">
      <c r="A64" s="11" t="s">
        <v>128</v>
      </c>
      <c r="B64" s="43">
        <v>0</v>
      </c>
      <c r="C64" s="43"/>
      <c r="D64" s="43"/>
      <c r="E64" s="18">
        <f t="shared" si="7"/>
        <v>0</v>
      </c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8">
        <f t="shared" si="8"/>
        <v>0</v>
      </c>
      <c r="S64" s="19">
        <f t="shared" si="9"/>
        <v>0</v>
      </c>
      <c r="T64" s="3"/>
      <c r="U64" s="3"/>
      <c r="V64" s="3"/>
      <c r="W64" s="3"/>
      <c r="X64" s="3"/>
      <c r="Y64" s="3"/>
      <c r="Z64" s="3"/>
      <c r="AA64" s="3"/>
      <c r="AB64" s="3"/>
    </row>
    <row r="65" spans="1:28" ht="13.5" customHeight="1">
      <c r="A65" s="11" t="s">
        <v>129</v>
      </c>
      <c r="B65" s="43">
        <v>0</v>
      </c>
      <c r="C65" s="43"/>
      <c r="D65" s="43"/>
      <c r="E65" s="18">
        <f t="shared" si="7"/>
        <v>0</v>
      </c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18">
        <f t="shared" si="8"/>
        <v>0</v>
      </c>
      <c r="S65" s="19">
        <f t="shared" si="9"/>
        <v>0</v>
      </c>
      <c r="T65" s="3"/>
      <c r="U65" s="3"/>
      <c r="V65" s="3"/>
      <c r="W65" s="3"/>
      <c r="X65" s="3"/>
      <c r="Y65" s="3"/>
      <c r="Z65" s="3"/>
      <c r="AA65" s="3"/>
      <c r="AB65" s="3"/>
    </row>
    <row r="66" spans="1:28" ht="12.75" customHeight="1">
      <c r="A66" s="28" t="s">
        <v>86</v>
      </c>
      <c r="B66" s="43">
        <v>0</v>
      </c>
      <c r="C66" s="43"/>
      <c r="D66" s="43"/>
      <c r="E66" s="18">
        <f t="shared" si="7"/>
        <v>0</v>
      </c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18">
        <f t="shared" si="8"/>
        <v>0</v>
      </c>
      <c r="S66" s="19">
        <f t="shared" si="9"/>
        <v>0</v>
      </c>
      <c r="T66" s="3"/>
      <c r="U66" s="3"/>
      <c r="V66" s="3"/>
      <c r="W66" s="3"/>
      <c r="X66" s="3"/>
      <c r="Y66" s="3"/>
      <c r="Z66" s="3"/>
      <c r="AA66" s="3"/>
      <c r="AB66" s="3"/>
    </row>
    <row r="67" spans="1:28" ht="12.75" customHeight="1">
      <c r="A67" s="25" t="s">
        <v>26</v>
      </c>
      <c r="B67" s="23">
        <f>SUM(B44:B66)</f>
        <v>0</v>
      </c>
      <c r="C67" s="23">
        <f>SUM(C44:C66)</f>
        <v>0</v>
      </c>
      <c r="D67" s="23">
        <f>SUM(D44:D66)</f>
        <v>0</v>
      </c>
      <c r="E67" s="23">
        <f t="shared" si="7"/>
        <v>0</v>
      </c>
      <c r="F67" s="23">
        <f aca="true" t="shared" si="10" ref="F67:S67">SUM(F44:F66)</f>
        <v>0</v>
      </c>
      <c r="G67" s="23">
        <f t="shared" si="10"/>
        <v>0</v>
      </c>
      <c r="H67" s="23">
        <f t="shared" si="10"/>
        <v>0</v>
      </c>
      <c r="I67" s="23">
        <f t="shared" si="10"/>
        <v>0</v>
      </c>
      <c r="J67" s="23">
        <f t="shared" si="10"/>
        <v>0</v>
      </c>
      <c r="K67" s="23">
        <f t="shared" si="10"/>
        <v>0</v>
      </c>
      <c r="L67" s="23">
        <f t="shared" si="10"/>
        <v>0</v>
      </c>
      <c r="M67" s="23">
        <f t="shared" si="10"/>
        <v>0</v>
      </c>
      <c r="N67" s="23">
        <f t="shared" si="10"/>
        <v>0</v>
      </c>
      <c r="O67" s="23">
        <f t="shared" si="10"/>
        <v>0</v>
      </c>
      <c r="P67" s="23">
        <f t="shared" si="10"/>
        <v>0</v>
      </c>
      <c r="Q67" s="23">
        <f t="shared" si="10"/>
        <v>0</v>
      </c>
      <c r="R67" s="23">
        <f t="shared" si="10"/>
        <v>0</v>
      </c>
      <c r="S67" s="23">
        <f t="shared" si="10"/>
        <v>0</v>
      </c>
      <c r="T67" s="3"/>
      <c r="U67" s="3"/>
      <c r="V67" s="3"/>
      <c r="W67" s="3"/>
      <c r="X67" s="3"/>
      <c r="Y67" s="3"/>
      <c r="Z67" s="3"/>
      <c r="AA67" s="3"/>
      <c r="AB67" s="3"/>
    </row>
    <row r="68" spans="1:28" ht="12.75" customHeight="1">
      <c r="A68" s="75" t="s">
        <v>89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3"/>
      <c r="U68" s="3"/>
      <c r="V68" s="3"/>
      <c r="W68" s="3"/>
      <c r="X68" s="3"/>
      <c r="Y68" s="3"/>
      <c r="Z68" s="3"/>
      <c r="AA68" s="3"/>
      <c r="AB68" s="3"/>
    </row>
    <row r="69" spans="1:28" ht="12.75" customHeight="1">
      <c r="A69" s="29" t="s">
        <v>90</v>
      </c>
      <c r="B69" s="71"/>
      <c r="C69" s="71"/>
      <c r="D69" s="71"/>
      <c r="E69" s="30">
        <f>SUM(B69+C69+D69)</f>
        <v>0</v>
      </c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30">
        <f>SUM(F69:Q69)</f>
        <v>0</v>
      </c>
      <c r="S69" s="31">
        <f>SUM(E69-R69)</f>
        <v>0</v>
      </c>
      <c r="T69" s="3"/>
      <c r="U69" s="3"/>
      <c r="V69" s="3"/>
      <c r="W69" s="3"/>
      <c r="X69" s="3"/>
      <c r="Y69" s="3"/>
      <c r="Z69" s="3"/>
      <c r="AA69" s="3"/>
      <c r="AB69" s="3"/>
    </row>
    <row r="70" spans="1:28" ht="12.75" customHeight="1">
      <c r="A70" s="80" t="s">
        <v>91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3"/>
      <c r="U70" s="3"/>
      <c r="V70" s="3"/>
      <c r="W70" s="3"/>
      <c r="X70" s="3"/>
      <c r="Y70" s="3"/>
      <c r="Z70" s="3"/>
      <c r="AA70" s="3"/>
      <c r="AB70" s="3"/>
    </row>
    <row r="71" spans="1:28" ht="12.75" customHeight="1">
      <c r="A71" s="46" t="s">
        <v>92</v>
      </c>
      <c r="B71" s="47"/>
      <c r="C71" s="47"/>
      <c r="D71" s="47"/>
      <c r="E71" s="49">
        <f>SUM(B71+C71+D71)</f>
        <v>0</v>
      </c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>
        <f>SUM(F71:Q71)</f>
        <v>0</v>
      </c>
      <c r="S71" s="67">
        <f>SUM(E71-R71)</f>
        <v>0</v>
      </c>
      <c r="T71" s="3"/>
      <c r="U71" s="3"/>
      <c r="V71" s="3"/>
      <c r="W71" s="3"/>
      <c r="X71" s="3"/>
      <c r="Y71" s="3"/>
      <c r="Z71" s="3"/>
      <c r="AA71" s="3"/>
      <c r="AB71" s="3"/>
    </row>
    <row r="72" spans="1:28" ht="12.75" customHeight="1">
      <c r="A72" s="46" t="s">
        <v>93</v>
      </c>
      <c r="B72" s="47"/>
      <c r="C72" s="47"/>
      <c r="D72" s="47"/>
      <c r="E72" s="49">
        <f>SUM(B72+C72+D72)</f>
        <v>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>
        <f>SUM(F72:Q72)</f>
        <v>0</v>
      </c>
      <c r="S72" s="67">
        <f>SUM(E72-R72)</f>
        <v>0</v>
      </c>
      <c r="T72" s="3"/>
      <c r="U72" s="3"/>
      <c r="V72" s="3"/>
      <c r="W72" s="3"/>
      <c r="X72" s="3"/>
      <c r="Y72" s="3"/>
      <c r="Z72" s="3"/>
      <c r="AA72" s="3"/>
      <c r="AB72" s="3"/>
    </row>
    <row r="73" spans="1:28" ht="12.75" customHeight="1">
      <c r="A73" s="37"/>
      <c r="B73" s="22">
        <f aca="true" t="shared" si="11" ref="B73:S73">SUM(B71:B72)</f>
        <v>0</v>
      </c>
      <c r="C73" s="22">
        <f t="shared" si="11"/>
        <v>0</v>
      </c>
      <c r="D73" s="22">
        <f t="shared" si="11"/>
        <v>0</v>
      </c>
      <c r="E73" s="22">
        <f t="shared" si="11"/>
        <v>0</v>
      </c>
      <c r="F73" s="22">
        <f t="shared" si="11"/>
        <v>0</v>
      </c>
      <c r="G73" s="22">
        <f t="shared" si="11"/>
        <v>0</v>
      </c>
      <c r="H73" s="22">
        <f t="shared" si="11"/>
        <v>0</v>
      </c>
      <c r="I73" s="22">
        <f t="shared" si="11"/>
        <v>0</v>
      </c>
      <c r="J73" s="22">
        <f t="shared" si="11"/>
        <v>0</v>
      </c>
      <c r="K73" s="22">
        <f t="shared" si="11"/>
        <v>0</v>
      </c>
      <c r="L73" s="22">
        <f t="shared" si="11"/>
        <v>0</v>
      </c>
      <c r="M73" s="22">
        <f t="shared" si="11"/>
        <v>0</v>
      </c>
      <c r="N73" s="22">
        <f t="shared" si="11"/>
        <v>0</v>
      </c>
      <c r="O73" s="22">
        <f t="shared" si="11"/>
        <v>0</v>
      </c>
      <c r="P73" s="22">
        <f t="shared" si="11"/>
        <v>0</v>
      </c>
      <c r="Q73" s="22">
        <f t="shared" si="11"/>
        <v>0</v>
      </c>
      <c r="R73" s="22">
        <f t="shared" si="11"/>
        <v>0</v>
      </c>
      <c r="S73" s="22">
        <f t="shared" si="11"/>
        <v>0</v>
      </c>
      <c r="T73" s="3"/>
      <c r="U73" s="3"/>
      <c r="V73" s="3"/>
      <c r="W73" s="3"/>
      <c r="X73" s="3"/>
      <c r="Y73" s="3"/>
      <c r="Z73" s="3"/>
      <c r="AA73" s="3"/>
      <c r="AB73" s="3"/>
    </row>
    <row r="74" spans="1:28" ht="12.75" customHeight="1">
      <c r="A74" s="80" t="s">
        <v>94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3"/>
      <c r="U74" s="3"/>
      <c r="V74" s="3"/>
      <c r="W74" s="3"/>
      <c r="X74" s="3"/>
      <c r="Y74" s="3"/>
      <c r="Z74" s="3"/>
      <c r="AA74" s="3"/>
      <c r="AB74" s="3"/>
    </row>
    <row r="75" spans="1:28" ht="12.75" customHeight="1">
      <c r="A75" s="35" t="s">
        <v>95</v>
      </c>
      <c r="B75" s="47"/>
      <c r="C75" s="47"/>
      <c r="D75" s="47"/>
      <c r="E75" s="49">
        <f>SUM(B75+C75+D75)</f>
        <v>0</v>
      </c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9">
        <f>SUM(F75:Q75)</f>
        <v>0</v>
      </c>
      <c r="S75" s="67">
        <f>SUM(E75-R75)</f>
        <v>0</v>
      </c>
      <c r="T75" s="3"/>
      <c r="U75" s="3"/>
      <c r="V75" s="3"/>
      <c r="W75" s="3"/>
      <c r="X75" s="3"/>
      <c r="Y75" s="3"/>
      <c r="Z75" s="3"/>
      <c r="AA75" s="3"/>
      <c r="AB75" s="3"/>
    </row>
    <row r="76" spans="1:28" ht="12.75" customHeight="1">
      <c r="A76" s="35" t="s">
        <v>93</v>
      </c>
      <c r="B76" s="47"/>
      <c r="C76" s="47"/>
      <c r="D76" s="47"/>
      <c r="E76" s="49">
        <f>SUM(B76+C76+D76)</f>
        <v>0</v>
      </c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9">
        <f>SUM(F76:Q76)</f>
        <v>0</v>
      </c>
      <c r="S76" s="67">
        <f>SUM(E76-R76)</f>
        <v>0</v>
      </c>
      <c r="T76" s="3"/>
      <c r="U76" s="3"/>
      <c r="V76" s="3"/>
      <c r="W76" s="3"/>
      <c r="X76" s="3"/>
      <c r="Y76" s="3"/>
      <c r="Z76" s="3"/>
      <c r="AA76" s="3"/>
      <c r="AB76" s="3"/>
    </row>
    <row r="77" spans="1:28" ht="12.75" customHeight="1">
      <c r="A77" s="37"/>
      <c r="B77" s="22">
        <f aca="true" t="shared" si="12" ref="B77:S77">SUM(B75:B76)</f>
        <v>0</v>
      </c>
      <c r="C77" s="22">
        <f t="shared" si="12"/>
        <v>0</v>
      </c>
      <c r="D77" s="22">
        <f t="shared" si="12"/>
        <v>0</v>
      </c>
      <c r="E77" s="22">
        <f t="shared" si="12"/>
        <v>0</v>
      </c>
      <c r="F77" s="22">
        <f t="shared" si="12"/>
        <v>0</v>
      </c>
      <c r="G77" s="22">
        <f t="shared" si="12"/>
        <v>0</v>
      </c>
      <c r="H77" s="22">
        <f t="shared" si="12"/>
        <v>0</v>
      </c>
      <c r="I77" s="22">
        <f t="shared" si="12"/>
        <v>0</v>
      </c>
      <c r="J77" s="22">
        <f t="shared" si="12"/>
        <v>0</v>
      </c>
      <c r="K77" s="22">
        <f t="shared" si="12"/>
        <v>0</v>
      </c>
      <c r="L77" s="22">
        <f t="shared" si="12"/>
        <v>0</v>
      </c>
      <c r="M77" s="22">
        <f t="shared" si="12"/>
        <v>0</v>
      </c>
      <c r="N77" s="22">
        <f t="shared" si="12"/>
        <v>0</v>
      </c>
      <c r="O77" s="22">
        <f t="shared" si="12"/>
        <v>0</v>
      </c>
      <c r="P77" s="22">
        <f t="shared" si="12"/>
        <v>0</v>
      </c>
      <c r="Q77" s="22">
        <f t="shared" si="12"/>
        <v>0</v>
      </c>
      <c r="R77" s="22">
        <f t="shared" si="12"/>
        <v>0</v>
      </c>
      <c r="S77" s="22">
        <f t="shared" si="12"/>
        <v>0</v>
      </c>
      <c r="T77" s="32"/>
      <c r="U77" s="32"/>
      <c r="V77" s="32"/>
      <c r="W77" s="32"/>
      <c r="X77" s="32"/>
      <c r="Y77" s="32"/>
      <c r="Z77" s="32"/>
      <c r="AA77" s="32"/>
      <c r="AB77" s="32"/>
    </row>
    <row r="78" spans="1:19" ht="12.75" customHeight="1">
      <c r="A78" s="80" t="s">
        <v>96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</row>
    <row r="79" spans="1:19" ht="12.75" customHeight="1">
      <c r="A79" s="40" t="s">
        <v>97</v>
      </c>
      <c r="B79" s="16"/>
      <c r="C79" s="47"/>
      <c r="D79" s="47"/>
      <c r="E79" s="49">
        <f>SUM(B79+C79+D79)</f>
        <v>0</v>
      </c>
      <c r="F79" s="16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9">
        <f>SUM(F79:Q79)</f>
        <v>0</v>
      </c>
      <c r="S79" s="67">
        <f>SUM(E79-R79)</f>
        <v>0</v>
      </c>
    </row>
    <row r="80" spans="1:19" ht="12.75" customHeight="1">
      <c r="A80" s="40" t="s">
        <v>93</v>
      </c>
      <c r="B80" s="47"/>
      <c r="C80" s="47"/>
      <c r="D80" s="47"/>
      <c r="E80" s="49">
        <f>SUM(B80+C80+D80)</f>
        <v>0</v>
      </c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9">
        <f>SUM(F80:Q80)</f>
        <v>0</v>
      </c>
      <c r="S80" s="67">
        <f>SUM(E80-R80)</f>
        <v>0</v>
      </c>
    </row>
    <row r="81" spans="1:19" ht="12.75">
      <c r="A81" s="25"/>
      <c r="B81" s="22">
        <f aca="true" t="shared" si="13" ref="B81:S81">SUM(B79:B80)</f>
        <v>0</v>
      </c>
      <c r="C81" s="22">
        <f t="shared" si="13"/>
        <v>0</v>
      </c>
      <c r="D81" s="22">
        <f t="shared" si="13"/>
        <v>0</v>
      </c>
      <c r="E81" s="22">
        <f t="shared" si="13"/>
        <v>0</v>
      </c>
      <c r="F81" s="22">
        <f t="shared" si="13"/>
        <v>0</v>
      </c>
      <c r="G81" s="22">
        <f t="shared" si="13"/>
        <v>0</v>
      </c>
      <c r="H81" s="22">
        <f t="shared" si="13"/>
        <v>0</v>
      </c>
      <c r="I81" s="22">
        <f t="shared" si="13"/>
        <v>0</v>
      </c>
      <c r="J81" s="22">
        <f t="shared" si="13"/>
        <v>0</v>
      </c>
      <c r="K81" s="22">
        <f t="shared" si="13"/>
        <v>0</v>
      </c>
      <c r="L81" s="22">
        <f t="shared" si="13"/>
        <v>0</v>
      </c>
      <c r="M81" s="22">
        <f t="shared" si="13"/>
        <v>0</v>
      </c>
      <c r="N81" s="22">
        <f t="shared" si="13"/>
        <v>0</v>
      </c>
      <c r="O81" s="22">
        <f t="shared" si="13"/>
        <v>0</v>
      </c>
      <c r="P81" s="22">
        <f t="shared" si="13"/>
        <v>0</v>
      </c>
      <c r="Q81" s="22">
        <f t="shared" si="13"/>
        <v>0</v>
      </c>
      <c r="R81" s="22">
        <f t="shared" si="13"/>
        <v>0</v>
      </c>
      <c r="S81" s="22">
        <f t="shared" si="13"/>
        <v>0</v>
      </c>
    </row>
    <row r="82" spans="1:19" ht="12.75">
      <c r="A82" s="74" t="s">
        <v>98</v>
      </c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</row>
    <row r="83" spans="1:19" ht="12.75">
      <c r="A83" s="25" t="s">
        <v>99</v>
      </c>
      <c r="B83" s="50"/>
      <c r="C83" s="50"/>
      <c r="D83" s="50"/>
      <c r="E83" s="30">
        <f>SUM(B83+C83+D83)</f>
        <v>0</v>
      </c>
      <c r="F83" s="50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30">
        <f>SUM(F83:Q83)</f>
        <v>0</v>
      </c>
      <c r="S83" s="31">
        <f>SUM(E82-R82)</f>
        <v>0</v>
      </c>
    </row>
    <row r="84" spans="1:19" ht="12.75">
      <c r="A84" s="74" t="s">
        <v>100</v>
      </c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</row>
    <row r="85" spans="1:19" ht="12.75">
      <c r="A85" s="25" t="s">
        <v>130</v>
      </c>
      <c r="B85" s="50"/>
      <c r="C85" s="50"/>
      <c r="D85" s="50"/>
      <c r="E85" s="30">
        <f>SUM(B85+C85+D85)</f>
        <v>0</v>
      </c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30">
        <f>SUM(F85:Q85)</f>
        <v>0</v>
      </c>
      <c r="S85" s="31">
        <f>SUM(E84-R84)</f>
        <v>0</v>
      </c>
    </row>
    <row r="86" spans="1:19" ht="12.75">
      <c r="A86" s="74" t="s">
        <v>102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</row>
    <row r="87" spans="1:19" ht="12.75">
      <c r="A87" s="25" t="s">
        <v>103</v>
      </c>
      <c r="B87" s="50"/>
      <c r="C87" s="50"/>
      <c r="D87" s="50"/>
      <c r="E87" s="30">
        <f>SUM(B87+C87+D87)</f>
        <v>0</v>
      </c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30">
        <f>SUM(F87:Q87)</f>
        <v>0</v>
      </c>
      <c r="S87" s="31">
        <f>SUM(E86-R86)</f>
        <v>0</v>
      </c>
    </row>
    <row r="88" spans="1:19" ht="12.75">
      <c r="A88" s="74" t="s">
        <v>104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</row>
    <row r="89" spans="1:19" ht="12.75">
      <c r="A89" s="25" t="s">
        <v>105</v>
      </c>
      <c r="B89" s="50"/>
      <c r="C89" s="50"/>
      <c r="D89" s="50"/>
      <c r="E89" s="30">
        <f>SUM(B89+C89+D89)</f>
        <v>0</v>
      </c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30">
        <f>SUM(F89:Q89)</f>
        <v>0</v>
      </c>
      <c r="S89" s="31">
        <f>SUM(E88-R88)</f>
        <v>0</v>
      </c>
    </row>
    <row r="90" spans="1:19" ht="12.75">
      <c r="A90" s="41" t="s">
        <v>106</v>
      </c>
      <c r="B90" s="42">
        <f aca="true" t="shared" si="14" ref="B90:S90">SUM(B6+B10+B38+B40+B42+B67+B69+B73+B77+B81+B83+B85+B87+B89)</f>
        <v>0</v>
      </c>
      <c r="C90" s="42">
        <f t="shared" si="14"/>
        <v>0</v>
      </c>
      <c r="D90" s="42">
        <f t="shared" si="14"/>
        <v>0</v>
      </c>
      <c r="E90" s="42">
        <f t="shared" si="14"/>
        <v>0</v>
      </c>
      <c r="F90" s="42">
        <f t="shared" si="14"/>
        <v>0</v>
      </c>
      <c r="G90" s="42">
        <f t="shared" si="14"/>
        <v>0</v>
      </c>
      <c r="H90" s="42">
        <f t="shared" si="14"/>
        <v>0</v>
      </c>
      <c r="I90" s="42">
        <f t="shared" si="14"/>
        <v>0</v>
      </c>
      <c r="J90" s="42">
        <f t="shared" si="14"/>
        <v>0</v>
      </c>
      <c r="K90" s="42">
        <f t="shared" si="14"/>
        <v>0</v>
      </c>
      <c r="L90" s="42">
        <f t="shared" si="14"/>
        <v>0</v>
      </c>
      <c r="M90" s="42">
        <f t="shared" si="14"/>
        <v>0</v>
      </c>
      <c r="N90" s="42">
        <f t="shared" si="14"/>
        <v>0</v>
      </c>
      <c r="O90" s="42">
        <f t="shared" si="14"/>
        <v>0</v>
      </c>
      <c r="P90" s="42">
        <f t="shared" si="14"/>
        <v>0</v>
      </c>
      <c r="Q90" s="42">
        <f t="shared" si="14"/>
        <v>0</v>
      </c>
      <c r="R90" s="42">
        <f t="shared" si="14"/>
        <v>0</v>
      </c>
      <c r="S90" s="42">
        <f t="shared" si="14"/>
        <v>0</v>
      </c>
    </row>
  </sheetData>
  <sheetProtection selectLockedCells="1" selectUnlockedCells="1"/>
  <mergeCells count="16">
    <mergeCell ref="B1:E1"/>
    <mergeCell ref="F1:S1"/>
    <mergeCell ref="A3:S3"/>
    <mergeCell ref="A7:S7"/>
    <mergeCell ref="A11:S11"/>
    <mergeCell ref="A39:S39"/>
    <mergeCell ref="A82:S82"/>
    <mergeCell ref="A84:S84"/>
    <mergeCell ref="A86:S86"/>
    <mergeCell ref="A88:S88"/>
    <mergeCell ref="A41:S41"/>
    <mergeCell ref="A43:S43"/>
    <mergeCell ref="A68:S68"/>
    <mergeCell ref="A70:S70"/>
    <mergeCell ref="A74:S74"/>
    <mergeCell ref="A78:S78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2022-02-18T14:18:23Z</dcterms:modified>
  <cp:category/>
  <cp:version/>
  <cp:contentType/>
  <cp:contentStatus/>
</cp:coreProperties>
</file>