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80" windowHeight="11640" firstSheet="2" activeTab="3"/>
  </bookViews>
  <sheets>
    <sheet name="Інструкція" sheetId="1" r:id="rId1"/>
    <sheet name="Відвідування" sheetId="2" r:id="rId2"/>
    <sheet name="5 клас" sheetId="3" r:id="rId3"/>
    <sheet name="6 клас" sheetId="4" r:id="rId4"/>
    <sheet name="7 клас" sheetId="5" r:id="rId5"/>
    <sheet name="8 клас" sheetId="6" r:id="rId6"/>
    <sheet name="9 клас" sheetId="7" r:id="rId7"/>
    <sheet name="10 клас" sheetId="8" r:id="rId8"/>
    <sheet name="11 клас" sheetId="9" r:id="rId9"/>
    <sheet name="Узагальнена" sheetId="10" r:id="rId10"/>
    <sheet name="Якість_знань" sheetId="11" r:id="rId11"/>
    <sheet name="Лист3" sheetId="12" r:id="rId12"/>
  </sheets>
  <definedNames>
    <definedName name="_xlnm._FilterDatabase" localSheetId="6" hidden="1">'9 клас'!$B$1:$B$10</definedName>
  </definedNames>
  <calcPr calcId="144525"/>
  <extLst>
    <ext uri="GoogleSheetsCustomDataVersion1">
      <go:sheetsCustomData xmlns:go="http://customooxmlschemas.google.com/" r:id="" roundtripDataSignature="AMtx7mjVSxT6jYGIy2yFa1/90cp+gGmF+w=="/>
    </ext>
  </extLst>
</workbook>
</file>

<file path=xl/calcChain.xml><?xml version="1.0" encoding="utf-8"?>
<calcChain xmlns="http://schemas.openxmlformats.org/spreadsheetml/2006/main">
  <c r="AU12" i="4" l="1"/>
  <c r="AV12" i="4"/>
  <c r="AW12" i="4"/>
  <c r="AU11" i="4" l="1"/>
  <c r="AV11" i="4"/>
  <c r="AW11" i="4"/>
  <c r="AU10" i="4"/>
  <c r="AV10" i="4"/>
  <c r="AW10" i="4"/>
  <c r="AU20" i="7" l="1"/>
  <c r="AV20" i="7"/>
  <c r="AW20" i="7"/>
  <c r="AU19" i="7"/>
  <c r="AV19" i="7"/>
  <c r="AW19" i="7"/>
  <c r="AU18" i="7"/>
  <c r="AV18" i="7"/>
  <c r="AW18" i="7"/>
  <c r="AU17" i="7"/>
  <c r="AV17" i="7"/>
  <c r="AW17" i="7"/>
  <c r="AU16" i="7"/>
  <c r="AV16" i="7"/>
  <c r="AW16" i="7"/>
  <c r="AU15" i="7"/>
  <c r="AV15" i="7"/>
  <c r="AW15" i="7"/>
  <c r="AU14" i="7"/>
  <c r="AV14" i="7"/>
  <c r="AW14" i="7"/>
  <c r="AU13" i="7"/>
  <c r="AV13" i="7"/>
  <c r="AW13" i="7"/>
  <c r="AU12" i="7"/>
  <c r="AV12" i="7"/>
  <c r="AW12" i="7"/>
  <c r="AU11" i="7"/>
  <c r="AV11" i="7"/>
  <c r="AW11" i="7"/>
  <c r="AT21" i="5" l="1"/>
  <c r="AU21" i="5"/>
  <c r="AV21" i="5"/>
  <c r="AT20" i="5"/>
  <c r="AU20" i="5"/>
  <c r="AV20" i="5"/>
  <c r="AT19" i="5"/>
  <c r="AU19" i="5"/>
  <c r="AV19" i="5"/>
  <c r="AT18" i="5"/>
  <c r="AU18" i="5"/>
  <c r="AV18" i="5"/>
  <c r="AT17" i="5"/>
  <c r="AU17" i="5"/>
  <c r="AV17" i="5"/>
  <c r="AT16" i="5"/>
  <c r="AU16" i="5"/>
  <c r="AV16" i="5"/>
  <c r="AT15" i="5"/>
  <c r="AU15" i="5"/>
  <c r="AV15" i="5"/>
  <c r="A12" i="7" l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E32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AF10" i="10"/>
  <c r="AG10" i="10"/>
  <c r="AH10" i="10"/>
  <c r="AI10" i="10"/>
  <c r="AJ10" i="10"/>
  <c r="AK10" i="10"/>
  <c r="N1" i="12"/>
  <c r="M1" i="12"/>
  <c r="L1" i="12"/>
  <c r="K1" i="12"/>
  <c r="C1" i="12" a="1"/>
  <c r="V1" i="12" s="1"/>
  <c r="C1" i="12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A35" i="9"/>
  <c r="Z35" i="9"/>
  <c r="Y35" i="9"/>
  <c r="X35" i="9"/>
  <c r="W35" i="9"/>
  <c r="W50" i="9" s="1"/>
  <c r="V35" i="9"/>
  <c r="U35" i="9"/>
  <c r="T35" i="9"/>
  <c r="S35" i="9"/>
  <c r="R35" i="9"/>
  <c r="Q35" i="9"/>
  <c r="P35" i="9"/>
  <c r="O35" i="9"/>
  <c r="N35" i="9"/>
  <c r="M35" i="9"/>
  <c r="L35" i="9"/>
  <c r="K35" i="9"/>
  <c r="K50" i="9" s="1"/>
  <c r="J35" i="9"/>
  <c r="I35" i="9"/>
  <c r="H35" i="9"/>
  <c r="G35" i="9"/>
  <c r="F35" i="9"/>
  <c r="E35" i="9"/>
  <c r="D35" i="9"/>
  <c r="C35" i="9"/>
  <c r="AB34" i="9"/>
  <c r="AB33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AE8" i="10" s="1"/>
  <c r="Q32" i="9"/>
  <c r="AC8" i="10" s="1"/>
  <c r="P32" i="9"/>
  <c r="AA8" i="10" s="1"/>
  <c r="O32" i="9"/>
  <c r="Y8" i="10" s="1"/>
  <c r="N32" i="9"/>
  <c r="U8" i="10" s="1"/>
  <c r="M32" i="9"/>
  <c r="S8" i="10" s="1"/>
  <c r="L32" i="9"/>
  <c r="R8" i="10" s="1"/>
  <c r="K32" i="9"/>
  <c r="Q8" i="10" s="1"/>
  <c r="J32" i="9"/>
  <c r="T8" i="10" s="1"/>
  <c r="I32" i="9"/>
  <c r="N8" i="10" s="1"/>
  <c r="H32" i="9"/>
  <c r="K8" i="10" s="1"/>
  <c r="G32" i="9"/>
  <c r="J8" i="10" s="1"/>
  <c r="F32" i="9"/>
  <c r="E8" i="10" s="1"/>
  <c r="E32" i="9"/>
  <c r="G8" i="10" s="1"/>
  <c r="D32" i="9"/>
  <c r="C8" i="10" s="1"/>
  <c r="C32" i="9"/>
  <c r="B8" i="10" s="1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B31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B30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 s="1"/>
  <c r="AB29" i="9"/>
  <c r="AT28" i="9"/>
  <c r="AD28" i="9" s="1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B28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B27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 s="1"/>
  <c r="AC26" i="9"/>
  <c r="AB26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B25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B24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 s="1"/>
  <c r="AB23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B22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B21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 s="1"/>
  <c r="AB20" i="9"/>
  <c r="AT19" i="9"/>
  <c r="AD19" i="9" s="1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B19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B18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 s="1"/>
  <c r="AB17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B16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B15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 s="1"/>
  <c r="AB14" i="9"/>
  <c r="AU13" i="9"/>
  <c r="AW13" i="9" s="1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 s="1"/>
  <c r="AB13" i="9"/>
  <c r="AU12" i="9"/>
  <c r="AW12" i="9" s="1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 s="1"/>
  <c r="AB12" i="9"/>
  <c r="AU11" i="9"/>
  <c r="AV11" i="9" s="1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B11" i="9"/>
  <c r="AU10" i="9"/>
  <c r="AW10" i="9" s="1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B10" i="9"/>
  <c r="AU9" i="9"/>
  <c r="AW9" i="9" s="1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B9" i="9"/>
  <c r="AU8" i="9"/>
  <c r="AV8" i="9" s="1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B8" i="9"/>
  <c r="AU7" i="9"/>
  <c r="AW7" i="9" s="1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B7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B6" i="9"/>
  <c r="AU5" i="9"/>
  <c r="AW5" i="9" s="1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B5" i="9"/>
  <c r="AU4" i="9"/>
  <c r="AV4" i="9" s="1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 s="1"/>
  <c r="AB4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U3" i="9"/>
  <c r="AW3" i="9" s="1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C3" i="9" s="1"/>
  <c r="AB3" i="9"/>
  <c r="A3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B2" i="9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A38" i="8"/>
  <c r="Z38" i="8"/>
  <c r="Y38" i="8"/>
  <c r="X38" i="8"/>
  <c r="W38" i="8"/>
  <c r="V38" i="8"/>
  <c r="U38" i="8"/>
  <c r="T38" i="8"/>
  <c r="T50" i="8" s="1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A37" i="8"/>
  <c r="Z37" i="8"/>
  <c r="Y37" i="8"/>
  <c r="X37" i="8"/>
  <c r="W37" i="8"/>
  <c r="V37" i="8"/>
  <c r="U37" i="8"/>
  <c r="U50" i="8" s="1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A35" i="8"/>
  <c r="Z35" i="8"/>
  <c r="Y35" i="8"/>
  <c r="X35" i="8"/>
  <c r="X50" i="8" s="1"/>
  <c r="W35" i="8"/>
  <c r="W50" i="8" s="1"/>
  <c r="V35" i="8"/>
  <c r="U35" i="8"/>
  <c r="T35" i="8"/>
  <c r="S35" i="8"/>
  <c r="S50" i="8" s="1"/>
  <c r="R35" i="8"/>
  <c r="Q35" i="8"/>
  <c r="P35" i="8"/>
  <c r="O35" i="8"/>
  <c r="N35" i="8"/>
  <c r="M35" i="8"/>
  <c r="L35" i="8"/>
  <c r="K35" i="8"/>
  <c r="J35" i="8"/>
  <c r="I35" i="8"/>
  <c r="I50" i="8" s="1"/>
  <c r="H35" i="8"/>
  <c r="H50" i="8" s="1"/>
  <c r="G35" i="8"/>
  <c r="F35" i="8"/>
  <c r="E35" i="8"/>
  <c r="D35" i="8"/>
  <c r="C35" i="8"/>
  <c r="AB34" i="8"/>
  <c r="AB33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AE7" i="10" s="1"/>
  <c r="Q32" i="8"/>
  <c r="AC7" i="10" s="1"/>
  <c r="P32" i="8"/>
  <c r="AA7" i="10" s="1"/>
  <c r="O32" i="8"/>
  <c r="Y7" i="10" s="1"/>
  <c r="N32" i="8"/>
  <c r="U7" i="10" s="1"/>
  <c r="M32" i="8"/>
  <c r="S7" i="10" s="1"/>
  <c r="L32" i="8"/>
  <c r="R7" i="10" s="1"/>
  <c r="K32" i="8"/>
  <c r="Q7" i="10" s="1"/>
  <c r="J32" i="8"/>
  <c r="N7" i="10" s="1"/>
  <c r="I32" i="8"/>
  <c r="M7" i="10" s="1"/>
  <c r="H32" i="8"/>
  <c r="K7" i="10" s="1"/>
  <c r="G32" i="8"/>
  <c r="J7" i="10" s="1"/>
  <c r="F32" i="8"/>
  <c r="E7" i="10" s="1"/>
  <c r="E32" i="8"/>
  <c r="G7" i="10" s="1"/>
  <c r="D32" i="8"/>
  <c r="C7" i="10" s="1"/>
  <c r="C32" i="8"/>
  <c r="B7" i="10" s="1"/>
  <c r="AT31" i="8"/>
  <c r="AS31" i="8"/>
  <c r="AR31" i="8"/>
  <c r="AQ31" i="8"/>
  <c r="AP31" i="8"/>
  <c r="AO31" i="8"/>
  <c r="AN31" i="8"/>
  <c r="AM31" i="8"/>
  <c r="AC31" i="8" s="1"/>
  <c r="AL31" i="8"/>
  <c r="AK31" i="8"/>
  <c r="AJ31" i="8"/>
  <c r="AI31" i="8"/>
  <c r="AH31" i="8"/>
  <c r="AG31" i="8"/>
  <c r="AF31" i="8"/>
  <c r="AE31" i="8"/>
  <c r="AD31" i="8"/>
  <c r="AB31" i="8"/>
  <c r="AT30" i="8"/>
  <c r="AD30" i="8" s="1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B30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B29" i="8"/>
  <c r="AT28" i="8"/>
  <c r="AS28" i="8"/>
  <c r="AR28" i="8"/>
  <c r="AQ28" i="8"/>
  <c r="AP28" i="8"/>
  <c r="AO28" i="8"/>
  <c r="AN28" i="8"/>
  <c r="AM28" i="8"/>
  <c r="AC28" i="8" s="1"/>
  <c r="AL28" i="8"/>
  <c r="AK28" i="8"/>
  <c r="AJ28" i="8"/>
  <c r="AI28" i="8"/>
  <c r="AH28" i="8"/>
  <c r="AG28" i="8"/>
  <c r="AF28" i="8"/>
  <c r="AE28" i="8"/>
  <c r="AD28" i="8"/>
  <c r="AB28" i="8"/>
  <c r="AT27" i="8"/>
  <c r="AD27" i="8" s="1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F27" i="8"/>
  <c r="AE27" i="8"/>
  <c r="AB27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B26" i="8"/>
  <c r="AT25" i="8"/>
  <c r="AS25" i="8"/>
  <c r="AR25" i="8"/>
  <c r="AQ25" i="8"/>
  <c r="AP25" i="8"/>
  <c r="AO25" i="8"/>
  <c r="AN25" i="8"/>
  <c r="AM25" i="8"/>
  <c r="AC25" i="8" s="1"/>
  <c r="AL25" i="8"/>
  <c r="AK25" i="8"/>
  <c r="AJ25" i="8"/>
  <c r="AI25" i="8"/>
  <c r="AH25" i="8"/>
  <c r="AG25" i="8"/>
  <c r="AF25" i="8"/>
  <c r="AE25" i="8"/>
  <c r="AD25" i="8"/>
  <c r="AB25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B24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B23" i="8"/>
  <c r="AT22" i="8"/>
  <c r="AS22" i="8"/>
  <c r="AR22" i="8"/>
  <c r="AQ22" i="8"/>
  <c r="AP22" i="8"/>
  <c r="AO22" i="8"/>
  <c r="AN22" i="8"/>
  <c r="AM22" i="8"/>
  <c r="AC22" i="8" s="1"/>
  <c r="AL22" i="8"/>
  <c r="AK22" i="8"/>
  <c r="AJ22" i="8"/>
  <c r="AI22" i="8"/>
  <c r="AH22" i="8"/>
  <c r="AG22" i="8"/>
  <c r="AF22" i="8"/>
  <c r="AE22" i="8"/>
  <c r="AD22" i="8"/>
  <c r="AB22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C21" i="8" s="1"/>
  <c r="AB21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B20" i="8"/>
  <c r="AT19" i="8"/>
  <c r="AS19" i="8"/>
  <c r="AR19" i="8"/>
  <c r="AQ19" i="8"/>
  <c r="AP19" i="8"/>
  <c r="AO19" i="8"/>
  <c r="AN19" i="8"/>
  <c r="AM19" i="8"/>
  <c r="AC19" i="8" s="1"/>
  <c r="AL19" i="8"/>
  <c r="AK19" i="8"/>
  <c r="AJ19" i="8"/>
  <c r="AI19" i="8"/>
  <c r="AH19" i="8"/>
  <c r="AG19" i="8"/>
  <c r="AF19" i="8"/>
  <c r="AE19" i="8"/>
  <c r="AD19" i="8"/>
  <c r="AB19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B18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B17" i="8"/>
  <c r="AT16" i="8"/>
  <c r="AS16" i="8"/>
  <c r="AR16" i="8"/>
  <c r="AQ16" i="8"/>
  <c r="AP16" i="8"/>
  <c r="AO16" i="8"/>
  <c r="AN16" i="8"/>
  <c r="AM16" i="8"/>
  <c r="AC16" i="8" s="1"/>
  <c r="AL16" i="8"/>
  <c r="AK16" i="8"/>
  <c r="AJ16" i="8"/>
  <c r="AI16" i="8"/>
  <c r="AH16" i="8"/>
  <c r="AG16" i="8"/>
  <c r="AF16" i="8"/>
  <c r="AE16" i="8"/>
  <c r="AD16" i="8"/>
  <c r="AB16" i="8"/>
  <c r="AT15" i="8"/>
  <c r="AD15" i="8" s="1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B15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B14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B13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B12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B11" i="8"/>
  <c r="AU10" i="8"/>
  <c r="AW10" i="8" s="1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 s="1"/>
  <c r="AB10" i="8"/>
  <c r="AU9" i="8"/>
  <c r="AV9" i="8" s="1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B9" i="8"/>
  <c r="AU8" i="8"/>
  <c r="AW8" i="8" s="1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C8" i="8" s="1"/>
  <c r="AB8" i="8"/>
  <c r="AU7" i="8"/>
  <c r="AW7" i="8" s="1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 s="1"/>
  <c r="AB7" i="8"/>
  <c r="AU6" i="8"/>
  <c r="AW6" i="8" s="1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B6" i="8"/>
  <c r="AU5" i="8"/>
  <c r="AV5" i="8" s="1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B5" i="8"/>
  <c r="AU4" i="8"/>
  <c r="AV4" i="8" s="1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B4" i="8"/>
  <c r="A4" i="8"/>
  <c r="A5" i="8" s="1"/>
  <c r="A6" i="8" s="1"/>
  <c r="A7" i="8" s="1"/>
  <c r="A8" i="8" s="1"/>
  <c r="A9" i="8" s="1"/>
  <c r="A10" i="8" s="1"/>
  <c r="A11" i="8" s="1"/>
  <c r="A12" i="8" s="1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B3" i="8"/>
  <c r="A3" i="8"/>
  <c r="AU2" i="8"/>
  <c r="AW2" i="8" s="1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C2" i="8" s="1"/>
  <c r="AB2" i="8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D49" i="7"/>
  <c r="C49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D48" i="7"/>
  <c r="C48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D47" i="7"/>
  <c r="C47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D46" i="7"/>
  <c r="C46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D45" i="7"/>
  <c r="C45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D44" i="7"/>
  <c r="C44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D43" i="7"/>
  <c r="C43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D42" i="7"/>
  <c r="C42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D41" i="7"/>
  <c r="C41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D40" i="7"/>
  <c r="C40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D39" i="7"/>
  <c r="C39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D38" i="7"/>
  <c r="C38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D37" i="7"/>
  <c r="C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D36" i="7"/>
  <c r="C36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D35" i="7"/>
  <c r="C35" i="7"/>
  <c r="AB34" i="7"/>
  <c r="AB33" i="7"/>
  <c r="AD32" i="7"/>
  <c r="AC32" i="7"/>
  <c r="AB32" i="7"/>
  <c r="AA32" i="7"/>
  <c r="Z32" i="7"/>
  <c r="Y32" i="7"/>
  <c r="X32" i="7"/>
  <c r="W32" i="7"/>
  <c r="V32" i="7"/>
  <c r="AD6" i="10" s="1"/>
  <c r="U32" i="7"/>
  <c r="Y6" i="10" s="1"/>
  <c r="T32" i="7"/>
  <c r="AC6" i="10" s="1"/>
  <c r="S32" i="7"/>
  <c r="AB6" i="10" s="1"/>
  <c r="R32" i="7"/>
  <c r="Z6" i="10" s="1"/>
  <c r="Q32" i="7"/>
  <c r="AA6" i="10" s="1"/>
  <c r="P32" i="7"/>
  <c r="U6" i="10" s="1"/>
  <c r="O32" i="7"/>
  <c r="S6" i="10" s="1"/>
  <c r="N32" i="7"/>
  <c r="R6" i="10" s="1"/>
  <c r="M32" i="7"/>
  <c r="Q6" i="10" s="1"/>
  <c r="L32" i="7"/>
  <c r="P6" i="10" s="1"/>
  <c r="K32" i="7"/>
  <c r="O6" i="10" s="1"/>
  <c r="J32" i="7"/>
  <c r="L6" i="10" s="1"/>
  <c r="I32" i="7"/>
  <c r="K6" i="10" s="1"/>
  <c r="H32" i="7"/>
  <c r="J6" i="10" s="1"/>
  <c r="G32" i="7"/>
  <c r="G6" i="10" s="1"/>
  <c r="F32" i="7"/>
  <c r="D6" i="10" s="1"/>
  <c r="E6" i="10"/>
  <c r="D32" i="7"/>
  <c r="C6" i="10" s="1"/>
  <c r="C32" i="7"/>
  <c r="B6" i="10" s="1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B31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B30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B29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B28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B27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B26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B25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B24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B23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B22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B21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20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B19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B18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B17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B16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B15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B14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B13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B12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B11" i="7"/>
  <c r="AU10" i="7"/>
  <c r="AW10" i="7" s="1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B10" i="7"/>
  <c r="AU9" i="7"/>
  <c r="AW9" i="7" s="1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B9" i="7"/>
  <c r="AU8" i="7"/>
  <c r="AV8" i="7" s="1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B8" i="7"/>
  <c r="A8" i="7"/>
  <c r="A9" i="7" s="1"/>
  <c r="A10" i="7" s="1"/>
  <c r="AU7" i="7"/>
  <c r="AW7" i="7" s="1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B7" i="7"/>
  <c r="AU6" i="7"/>
  <c r="AW6" i="7" s="1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B6" i="7"/>
  <c r="AU5" i="7"/>
  <c r="AV5" i="7" s="1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B5" i="7"/>
  <c r="AU4" i="7"/>
  <c r="AW4" i="7" s="1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B4" i="7"/>
  <c r="AU3" i="7"/>
  <c r="AW3" i="7" s="1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B3" i="7"/>
  <c r="A3" i="7"/>
  <c r="A4" i="7" s="1"/>
  <c r="A5" i="7" s="1"/>
  <c r="AU2" i="7"/>
  <c r="AW2" i="7" s="1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B2" i="7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X35" i="6"/>
  <c r="W35" i="6"/>
  <c r="V35" i="6"/>
  <c r="U35" i="6"/>
  <c r="T35" i="6"/>
  <c r="S35" i="6"/>
  <c r="R35" i="6"/>
  <c r="Q35" i="6"/>
  <c r="Q50" i="6" s="1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Y33" i="6"/>
  <c r="AA32" i="6"/>
  <c r="Z32" i="6"/>
  <c r="Y32" i="6"/>
  <c r="X32" i="6"/>
  <c r="W32" i="6"/>
  <c r="V32" i="6"/>
  <c r="U32" i="6"/>
  <c r="T32" i="6"/>
  <c r="AD5" i="10"/>
  <c r="S32" i="6"/>
  <c r="AC5" i="10" s="1"/>
  <c r="R32" i="6"/>
  <c r="AB5" i="10" s="1"/>
  <c r="Q32" i="6"/>
  <c r="AA5" i="10" s="1"/>
  <c r="P32" i="6"/>
  <c r="Z5" i="10" s="1"/>
  <c r="O32" i="6"/>
  <c r="U5" i="10" s="1"/>
  <c r="N32" i="6"/>
  <c r="S5" i="10" s="1"/>
  <c r="M32" i="6"/>
  <c r="R5" i="10" s="1"/>
  <c r="L32" i="6"/>
  <c r="Q5" i="10" s="1"/>
  <c r="K32" i="6"/>
  <c r="P5" i="10" s="1"/>
  <c r="J32" i="6"/>
  <c r="O5" i="10" s="1"/>
  <c r="I32" i="6"/>
  <c r="Y5" i="10" s="1"/>
  <c r="H32" i="6"/>
  <c r="K5" i="10" s="1"/>
  <c r="G32" i="6"/>
  <c r="J5" i="10" s="1"/>
  <c r="F32" i="6"/>
  <c r="G5" i="10" s="1"/>
  <c r="F5" i="10"/>
  <c r="E32" i="6"/>
  <c r="E5" i="10" s="1"/>
  <c r="D32" i="6"/>
  <c r="C5" i="10" s="1"/>
  <c r="C32" i="6"/>
  <c r="B5" i="10" s="1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Y31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Y30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Y29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Y28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Y27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Y26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Y25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Y24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Y23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Y22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Y21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Y19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Y18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Y17" i="6"/>
  <c r="AR16" i="6"/>
  <c r="AT16" i="6" s="1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Y16" i="6"/>
  <c r="AR15" i="6"/>
  <c r="AT15" i="6" s="1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 s="1"/>
  <c r="Y15" i="6"/>
  <c r="AR14" i="6"/>
  <c r="AS14" i="6" s="1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Y14" i="6"/>
  <c r="AR13" i="6"/>
  <c r="AT13" i="6" s="1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Z13" i="6" s="1"/>
  <c r="Y13" i="6"/>
  <c r="AR12" i="6"/>
  <c r="AT12" i="6" s="1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 s="1"/>
  <c r="Y12" i="6"/>
  <c r="AR11" i="6"/>
  <c r="AT11" i="6" s="1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Y11" i="6"/>
  <c r="AR10" i="6"/>
  <c r="AS10" i="6" s="1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Y10" i="6"/>
  <c r="AR9" i="6"/>
  <c r="AT9" i="6" s="1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Y9" i="6"/>
  <c r="AR8" i="6"/>
  <c r="AT8" i="6" s="1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Y8" i="6"/>
  <c r="AR7" i="6"/>
  <c r="AT7" i="6" s="1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Y7" i="6"/>
  <c r="AR6" i="6"/>
  <c r="AT6" i="6" s="1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Z6" i="6" s="1"/>
  <c r="Y6" i="6"/>
  <c r="AR5" i="6"/>
  <c r="AT5" i="6" s="1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Y5" i="6"/>
  <c r="AR4" i="6"/>
  <c r="AS4" i="6" s="1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Y4" i="6"/>
  <c r="AR3" i="6"/>
  <c r="AS3" i="6" s="1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Y3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R2" i="6"/>
  <c r="AT2" i="6" s="1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Y2" i="6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E49" i="5"/>
  <c r="D49" i="5"/>
  <c r="C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E48" i="5"/>
  <c r="D48" i="5"/>
  <c r="C48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E47" i="5"/>
  <c r="D47" i="5"/>
  <c r="C47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E46" i="5"/>
  <c r="D46" i="5"/>
  <c r="C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E45" i="5"/>
  <c r="D45" i="5"/>
  <c r="C45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E44" i="5"/>
  <c r="D44" i="5"/>
  <c r="C44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E43" i="5"/>
  <c r="D43" i="5"/>
  <c r="C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E42" i="5"/>
  <c r="D42" i="5"/>
  <c r="C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E41" i="5"/>
  <c r="D41" i="5"/>
  <c r="C41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E40" i="5"/>
  <c r="D40" i="5"/>
  <c r="C40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E39" i="5"/>
  <c r="D39" i="5"/>
  <c r="C39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E38" i="5"/>
  <c r="D38" i="5"/>
  <c r="C38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E37" i="5"/>
  <c r="D37" i="5"/>
  <c r="C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E36" i="5"/>
  <c r="D36" i="5"/>
  <c r="C36" i="5"/>
  <c r="Z35" i="5"/>
  <c r="Z50" i="5" s="1"/>
  <c r="Y35" i="5"/>
  <c r="X35" i="5"/>
  <c r="W35" i="5"/>
  <c r="W50" i="5" s="1"/>
  <c r="W33" i="5" s="1"/>
  <c r="V35" i="5"/>
  <c r="U35" i="5"/>
  <c r="T35" i="5"/>
  <c r="T50" i="5" s="1"/>
  <c r="S35" i="5"/>
  <c r="R35" i="5"/>
  <c r="Q35" i="5"/>
  <c r="P35" i="5"/>
  <c r="O35" i="5"/>
  <c r="N35" i="5"/>
  <c r="M35" i="5"/>
  <c r="L35" i="5"/>
  <c r="K35" i="5"/>
  <c r="K50" i="5" s="1"/>
  <c r="K33" i="5" s="1"/>
  <c r="J35" i="5"/>
  <c r="I35" i="5"/>
  <c r="H35" i="5"/>
  <c r="G35" i="5"/>
  <c r="E35" i="5"/>
  <c r="D35" i="5"/>
  <c r="C35" i="5"/>
  <c r="AA34" i="5"/>
  <c r="W34" i="5"/>
  <c r="AA33" i="5"/>
  <c r="AC32" i="5"/>
  <c r="AB32" i="5"/>
  <c r="AA32" i="5"/>
  <c r="Z32" i="5"/>
  <c r="Y32" i="5"/>
  <c r="X32" i="5"/>
  <c r="W32" i="5"/>
  <c r="V32" i="5"/>
  <c r="U32" i="5"/>
  <c r="T32" i="5"/>
  <c r="AC4" i="10" s="1"/>
  <c r="S32" i="5"/>
  <c r="AB4" i="10" s="1"/>
  <c r="R32" i="5"/>
  <c r="AA4" i="10" s="1"/>
  <c r="Q32" i="5"/>
  <c r="Z4" i="10" s="1"/>
  <c r="P32" i="5"/>
  <c r="U4" i="10" s="1"/>
  <c r="O32" i="5"/>
  <c r="S4" i="10" s="1"/>
  <c r="N32" i="5"/>
  <c r="R4" i="10" s="1"/>
  <c r="M32" i="5"/>
  <c r="Q4" i="10" s="1"/>
  <c r="L32" i="5"/>
  <c r="P4" i="10" s="1"/>
  <c r="K32" i="5"/>
  <c r="O4" i="10" s="1"/>
  <c r="J32" i="5"/>
  <c r="X4" i="10" s="1"/>
  <c r="I32" i="5"/>
  <c r="W4" i="10" s="1"/>
  <c r="H32" i="5"/>
  <c r="K4" i="10" s="1"/>
  <c r="G32" i="5"/>
  <c r="J4" i="10" s="1"/>
  <c r="G4" i="10"/>
  <c r="E32" i="5"/>
  <c r="F4" i="10" s="1"/>
  <c r="D32" i="5"/>
  <c r="C32" i="5"/>
  <c r="B4" i="10" s="1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A31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B29" i="5" s="1"/>
  <c r="AC29" i="5"/>
  <c r="AA29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A28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A27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A26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A25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A24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A23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A22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A21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A20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B19" i="5" s="1"/>
  <c r="AC19" i="5"/>
  <c r="AA19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 s="1"/>
  <c r="AA18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A17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A15" i="5"/>
  <c r="AT14" i="5"/>
  <c r="AV14" i="5" s="1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A14" i="5"/>
  <c r="AT13" i="5"/>
  <c r="AV13" i="5" s="1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A13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A12" i="5"/>
  <c r="AT11" i="5"/>
  <c r="AV11" i="5" s="1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A11" i="5"/>
  <c r="AT10" i="5"/>
  <c r="AU10" i="5" s="1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A10" i="5"/>
  <c r="AT9" i="5"/>
  <c r="AV9" i="5" s="1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A9" i="5"/>
  <c r="AT8" i="5"/>
  <c r="AV8" i="5" s="1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B8" i="5" s="1"/>
  <c r="AA8" i="5"/>
  <c r="AT7" i="5"/>
  <c r="AV7" i="5" s="1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 s="1"/>
  <c r="AA7" i="5"/>
  <c r="AT6" i="5"/>
  <c r="AV6" i="5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B6" i="5" s="1"/>
  <c r="AA6" i="5"/>
  <c r="AT5" i="5"/>
  <c r="AU5" i="5" s="1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A5" i="5"/>
  <c r="AT4" i="5"/>
  <c r="AV4" i="5" s="1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A4" i="5"/>
  <c r="AT3" i="5"/>
  <c r="AU3" i="5" s="1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A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T2" i="5"/>
  <c r="AV2" i="5" s="1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A2" i="5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A36" i="4"/>
  <c r="Z36" i="4"/>
  <c r="Z50" i="4" s="1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AA35" i="4"/>
  <c r="AA50" i="4" s="1"/>
  <c r="Z35" i="4"/>
  <c r="Y35" i="4"/>
  <c r="Y50" i="4" s="1"/>
  <c r="X35" i="4"/>
  <c r="X50" i="4" s="1"/>
  <c r="X34" i="4" s="1"/>
  <c r="W35" i="4"/>
  <c r="V35" i="4"/>
  <c r="U35" i="4"/>
  <c r="T35" i="4"/>
  <c r="S35" i="4"/>
  <c r="S50" i="4" s="1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D50" i="4" s="1"/>
  <c r="C35" i="4"/>
  <c r="AB34" i="4"/>
  <c r="AB33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AC3" i="10" s="1"/>
  <c r="P32" i="4"/>
  <c r="AB3" i="10" s="1"/>
  <c r="O32" i="4"/>
  <c r="AA3" i="10" s="1"/>
  <c r="N32" i="4"/>
  <c r="Z3" i="10" s="1"/>
  <c r="M32" i="4"/>
  <c r="R3" i="10" s="1"/>
  <c r="L32" i="4"/>
  <c r="Q3" i="10" s="1"/>
  <c r="K32" i="4"/>
  <c r="N3" i="10" s="1"/>
  <c r="J32" i="4"/>
  <c r="X3" i="10" s="1"/>
  <c r="I32" i="4"/>
  <c r="W3" i="10" s="1"/>
  <c r="H32" i="4"/>
  <c r="I3" i="10" s="1"/>
  <c r="G32" i="4"/>
  <c r="F32" i="4"/>
  <c r="G3" i="10" s="1"/>
  <c r="E32" i="4"/>
  <c r="F3" i="10" s="1"/>
  <c r="D32" i="4"/>
  <c r="C32" i="4"/>
  <c r="B3" i="10" s="1"/>
  <c r="AT31" i="4"/>
  <c r="AD31" i="4" s="1"/>
  <c r="AS31" i="4"/>
  <c r="AR31" i="4"/>
  <c r="AQ31" i="4"/>
  <c r="AP31" i="4"/>
  <c r="AO31" i="4"/>
  <c r="AN31" i="4"/>
  <c r="AM31" i="4"/>
  <c r="AL31" i="4"/>
  <c r="AK31" i="4"/>
  <c r="AJ31" i="4"/>
  <c r="AI31" i="4"/>
  <c r="AC31" i="4" s="1"/>
  <c r="AH31" i="4"/>
  <c r="AG31" i="4"/>
  <c r="AF31" i="4"/>
  <c r="AE31" i="4"/>
  <c r="AB31" i="4"/>
  <c r="AT30" i="4"/>
  <c r="AD30" i="4" s="1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B30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C29" i="4" s="1"/>
  <c r="AE29" i="4"/>
  <c r="AD29" i="4"/>
  <c r="AB29" i="4"/>
  <c r="AT28" i="4"/>
  <c r="AD28" i="4" s="1"/>
  <c r="AS28" i="4"/>
  <c r="AR28" i="4"/>
  <c r="AQ28" i="4"/>
  <c r="AP28" i="4"/>
  <c r="AO28" i="4"/>
  <c r="AN28" i="4"/>
  <c r="AM28" i="4"/>
  <c r="AL28" i="4"/>
  <c r="AK28" i="4"/>
  <c r="AJ28" i="4"/>
  <c r="AI28" i="4"/>
  <c r="AC28" i="4" s="1"/>
  <c r="AH28" i="4"/>
  <c r="AG28" i="4"/>
  <c r="AF28" i="4"/>
  <c r="AE28" i="4"/>
  <c r="AB28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B27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C26" i="4" s="1"/>
  <c r="AE26" i="4"/>
  <c r="AD26" i="4"/>
  <c r="AB26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C25" i="4" s="1"/>
  <c r="AH25" i="4"/>
  <c r="AG25" i="4"/>
  <c r="AF25" i="4"/>
  <c r="AE25" i="4"/>
  <c r="AB25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B24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C23" i="4" s="1"/>
  <c r="AE23" i="4"/>
  <c r="AD23" i="4"/>
  <c r="AB23" i="4"/>
  <c r="AT22" i="4"/>
  <c r="AD22" i="4" s="1"/>
  <c r="AS22" i="4"/>
  <c r="AR22" i="4"/>
  <c r="AQ22" i="4"/>
  <c r="AP22" i="4"/>
  <c r="AO22" i="4"/>
  <c r="AN22" i="4"/>
  <c r="AM22" i="4"/>
  <c r="AL22" i="4"/>
  <c r="AK22" i="4"/>
  <c r="AJ22" i="4"/>
  <c r="AI22" i="4"/>
  <c r="AC22" i="4" s="1"/>
  <c r="AH22" i="4"/>
  <c r="AG22" i="4"/>
  <c r="AF22" i="4"/>
  <c r="AE22" i="4"/>
  <c r="AB22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B21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B20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B19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B18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C17" i="4" s="1"/>
  <c r="AE17" i="4"/>
  <c r="AD17" i="4"/>
  <c r="AB17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C16" i="4" s="1"/>
  <c r="AH16" i="4"/>
  <c r="AG16" i="4"/>
  <c r="AF16" i="4"/>
  <c r="AE16" i="4"/>
  <c r="AB16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B15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B14" i="4"/>
  <c r="AT13" i="4"/>
  <c r="AD13" i="4" s="1"/>
  <c r="AS13" i="4"/>
  <c r="AR13" i="4"/>
  <c r="AQ13" i="4"/>
  <c r="AP13" i="4"/>
  <c r="AO13" i="4"/>
  <c r="AN13" i="4"/>
  <c r="AM13" i="4"/>
  <c r="AL13" i="4"/>
  <c r="AK13" i="4"/>
  <c r="AJ13" i="4"/>
  <c r="AI13" i="4"/>
  <c r="AC13" i="4" s="1"/>
  <c r="AH13" i="4"/>
  <c r="AG13" i="4"/>
  <c r="AF13" i="4"/>
  <c r="AE13" i="4"/>
  <c r="AB13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B12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B11" i="4"/>
  <c r="AT10" i="4"/>
  <c r="AS10" i="4"/>
  <c r="AR10" i="4"/>
  <c r="AQ10" i="4"/>
  <c r="AP10" i="4"/>
  <c r="AO10" i="4"/>
  <c r="AN10" i="4"/>
  <c r="AM10" i="4"/>
  <c r="AL10" i="4"/>
  <c r="AK10" i="4"/>
  <c r="AJ10" i="4"/>
  <c r="AG10" i="4"/>
  <c r="AF10" i="4"/>
  <c r="AE10" i="4"/>
  <c r="AB10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B9" i="4"/>
  <c r="AU8" i="4"/>
  <c r="AW8" i="4" s="1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B8" i="4"/>
  <c r="AU7" i="4"/>
  <c r="AW7" i="4" s="1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B7" i="4"/>
  <c r="AU6" i="4"/>
  <c r="AV6" i="4" s="1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B6" i="4"/>
  <c r="AU5" i="4"/>
  <c r="AW5" i="4" s="1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B5" i="4"/>
  <c r="AU4" i="4"/>
  <c r="AW4" i="4" s="1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C4" i="4" s="1"/>
  <c r="AB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U3" i="4"/>
  <c r="AW3" i="4" s="1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B3" i="4"/>
  <c r="A3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B2" i="4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A39" i="3"/>
  <c r="Z39" i="3"/>
  <c r="Y39" i="3"/>
  <c r="X39" i="3"/>
  <c r="W39" i="3"/>
  <c r="V39" i="3"/>
  <c r="V50" i="3" s="1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A38" i="3"/>
  <c r="Z38" i="3"/>
  <c r="Y38" i="3"/>
  <c r="X38" i="3"/>
  <c r="W38" i="3"/>
  <c r="W50" i="3" s="1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A35" i="3"/>
  <c r="AA50" i="3" s="1"/>
  <c r="AA33" i="3" s="1"/>
  <c r="Z35" i="3"/>
  <c r="Z50" i="3" s="1"/>
  <c r="Y35" i="3"/>
  <c r="Y50" i="3" s="1"/>
  <c r="X35" i="3"/>
  <c r="X50" i="3" s="1"/>
  <c r="X34" i="3" s="1"/>
  <c r="W35" i="3"/>
  <c r="V35" i="3"/>
  <c r="U35" i="3"/>
  <c r="U50" i="3" s="1"/>
  <c r="U34" i="3" s="1"/>
  <c r="T35" i="3"/>
  <c r="T50" i="3" s="1"/>
  <c r="T34" i="3" s="1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B34" i="3"/>
  <c r="AB33" i="3"/>
  <c r="X33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AC2" i="10" s="1"/>
  <c r="O32" i="3"/>
  <c r="AB2" i="10" s="1"/>
  <c r="N32" i="3"/>
  <c r="AA2" i="10" s="1"/>
  <c r="M32" i="3"/>
  <c r="Z2" i="10" s="1"/>
  <c r="L32" i="3"/>
  <c r="V2" i="10" s="1"/>
  <c r="K32" i="3"/>
  <c r="N2" i="10" s="1"/>
  <c r="J32" i="3"/>
  <c r="X2" i="10" s="1"/>
  <c r="I32" i="3"/>
  <c r="W2" i="10" s="1"/>
  <c r="H32" i="3"/>
  <c r="H2" i="10" s="1"/>
  <c r="G32" i="3"/>
  <c r="G2" i="10" s="1"/>
  <c r="F32" i="3"/>
  <c r="F2" i="10" s="1"/>
  <c r="E32" i="3"/>
  <c r="E2" i="10" s="1"/>
  <c r="D32" i="3"/>
  <c r="C2" i="10" s="1"/>
  <c r="C32" i="3"/>
  <c r="B2" i="10" s="1"/>
  <c r="AW31" i="3"/>
  <c r="AV31" i="3"/>
  <c r="AU31" i="3"/>
  <c r="AT31" i="3"/>
  <c r="AS31" i="3"/>
  <c r="AR31" i="3"/>
  <c r="AQ31" i="3"/>
  <c r="AP31" i="3"/>
  <c r="AO31" i="3"/>
  <c r="AN31" i="3"/>
  <c r="AM31" i="3"/>
  <c r="AC31" i="3" s="1"/>
  <c r="AL31" i="3"/>
  <c r="AK31" i="3"/>
  <c r="AJ31" i="3"/>
  <c r="AI31" i="3"/>
  <c r="AH31" i="3"/>
  <c r="AG31" i="3"/>
  <c r="AF31" i="3"/>
  <c r="AE31" i="3"/>
  <c r="AD31" i="3"/>
  <c r="AB31" i="3"/>
  <c r="AW30" i="3"/>
  <c r="AU30" i="3"/>
  <c r="AV30" i="3" s="1"/>
  <c r="AT30" i="3"/>
  <c r="AS30" i="3"/>
  <c r="AR30" i="3"/>
  <c r="AQ30" i="3"/>
  <c r="AP30" i="3"/>
  <c r="AO30" i="3"/>
  <c r="AN30" i="3"/>
  <c r="AM30" i="3"/>
  <c r="AL30" i="3"/>
  <c r="AK30" i="3"/>
  <c r="AC30" i="3" s="1"/>
  <c r="AJ30" i="3"/>
  <c r="AI30" i="3"/>
  <c r="AH30" i="3"/>
  <c r="AG30" i="3"/>
  <c r="AF30" i="3"/>
  <c r="AE30" i="3"/>
  <c r="AD30" i="3" s="1"/>
  <c r="AB30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B29" i="3"/>
  <c r="AV28" i="3"/>
  <c r="AU28" i="3"/>
  <c r="AW28" i="3" s="1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B28" i="3"/>
  <c r="AU27" i="3"/>
  <c r="AV27" i="3" s="1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B27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B26" i="3"/>
  <c r="AU25" i="3"/>
  <c r="AW25" i="3" s="1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D25" i="3" s="1"/>
  <c r="AE25" i="3"/>
  <c r="AB25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B24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B23" i="3"/>
  <c r="AV22" i="3"/>
  <c r="AU22" i="3"/>
  <c r="AW22" i="3" s="1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C21" i="3"/>
  <c r="AB21" i="3"/>
  <c r="AW20" i="3"/>
  <c r="AU20" i="3"/>
  <c r="AV20" i="3" s="1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B20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C19" i="3" s="1"/>
  <c r="AF19" i="3"/>
  <c r="AE19" i="3"/>
  <c r="AD19" i="3"/>
  <c r="AB19" i="3"/>
  <c r="AW18" i="3"/>
  <c r="AU18" i="3"/>
  <c r="AV18" i="3" s="1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 s="1"/>
  <c r="AB18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 s="1"/>
  <c r="AB17" i="3"/>
  <c r="AU16" i="3"/>
  <c r="AW16" i="3" s="1"/>
  <c r="AT16" i="3"/>
  <c r="AS16" i="3"/>
  <c r="AR16" i="3"/>
  <c r="AQ16" i="3"/>
  <c r="AP16" i="3"/>
  <c r="AO16" i="3"/>
  <c r="AN16" i="3"/>
  <c r="AM16" i="3"/>
  <c r="AL16" i="3"/>
  <c r="AK16" i="3"/>
  <c r="AJ16" i="3"/>
  <c r="AI16" i="3"/>
  <c r="AD16" i="3" s="1"/>
  <c r="AH16" i="3"/>
  <c r="AG16" i="3"/>
  <c r="AF16" i="3"/>
  <c r="AE16" i="3"/>
  <c r="AB16" i="3"/>
  <c r="AU15" i="3"/>
  <c r="AV15" i="3" s="1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B15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B14" i="3"/>
  <c r="AV13" i="3"/>
  <c r="AU13" i="3"/>
  <c r="AW13" i="3" s="1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D13" i="3" s="1"/>
  <c r="AE13" i="3"/>
  <c r="AB13" i="3"/>
  <c r="AW12" i="3"/>
  <c r="AU12" i="3"/>
  <c r="AV12" i="3" s="1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B12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B11" i="3"/>
  <c r="AU10" i="3"/>
  <c r="AW10" i="3" s="1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B10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B9" i="3"/>
  <c r="AU8" i="3"/>
  <c r="AV8" i="3" s="1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 s="1"/>
  <c r="AB8" i="3"/>
  <c r="AU7" i="3"/>
  <c r="AW7" i="3" s="1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 s="1"/>
  <c r="AB7" i="3"/>
  <c r="AU6" i="3"/>
  <c r="AV6" i="3" s="1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 s="1"/>
  <c r="AB6" i="3"/>
  <c r="AU5" i="3"/>
  <c r="AW5" i="3" s="1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B5" i="3"/>
  <c r="AU4" i="3"/>
  <c r="AW4" i="3" s="1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B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U3" i="3"/>
  <c r="AV3" i="3" s="1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B3" i="3"/>
  <c r="A3" i="3"/>
  <c r="AU2" i="3"/>
  <c r="AV2" i="3" s="1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B2" i="3"/>
  <c r="AD12" i="4" l="1"/>
  <c r="AW6" i="4"/>
  <c r="AD4" i="4"/>
  <c r="AV3" i="4"/>
  <c r="AD10" i="3"/>
  <c r="AV10" i="3"/>
  <c r="AW6" i="3"/>
  <c r="AC5" i="3"/>
  <c r="AV5" i="3"/>
  <c r="AB23" i="5"/>
  <c r="AC23" i="5"/>
  <c r="AC24" i="5"/>
  <c r="AC25" i="5"/>
  <c r="AB25" i="5"/>
  <c r="AC21" i="5"/>
  <c r="AU14" i="5"/>
  <c r="AU9" i="5"/>
  <c r="AU4" i="5"/>
  <c r="AC3" i="5"/>
  <c r="AB2" i="5"/>
  <c r="AC10" i="8"/>
  <c r="AV10" i="8"/>
  <c r="AV8" i="8"/>
  <c r="AW4" i="8"/>
  <c r="AV3" i="9"/>
  <c r="AT3" i="6"/>
  <c r="AT4" i="6"/>
  <c r="AS7" i="6"/>
  <c r="AT10" i="6"/>
  <c r="AA11" i="6"/>
  <c r="Z14" i="6"/>
  <c r="AA19" i="6"/>
  <c r="AA22" i="6"/>
  <c r="AA25" i="6"/>
  <c r="AA26" i="6"/>
  <c r="AA28" i="6"/>
  <c r="AA29" i="6"/>
  <c r="AA31" i="6"/>
  <c r="D9" i="11"/>
  <c r="E50" i="7"/>
  <c r="E33" i="7" s="1"/>
  <c r="E34" i="7"/>
  <c r="D8" i="11"/>
  <c r="AV7" i="7"/>
  <c r="AD27" i="7"/>
  <c r="AD30" i="7"/>
  <c r="AD21" i="7"/>
  <c r="AD12" i="7"/>
  <c r="AC27" i="7"/>
  <c r="AD15" i="7"/>
  <c r="AC30" i="7"/>
  <c r="AC4" i="7"/>
  <c r="AD11" i="7"/>
  <c r="AD29" i="7"/>
  <c r="AD20" i="7"/>
  <c r="AD17" i="7"/>
  <c r="AD3" i="7"/>
  <c r="AV4" i="7"/>
  <c r="AC12" i="7"/>
  <c r="AD10" i="7"/>
  <c r="AD23" i="7"/>
  <c r="Z50" i="7"/>
  <c r="Z33" i="7" s="1"/>
  <c r="AD5" i="7"/>
  <c r="AD14" i="7"/>
  <c r="AA50" i="7"/>
  <c r="AA34" i="7" s="1"/>
  <c r="AV3" i="7"/>
  <c r="AC15" i="7"/>
  <c r="AD24" i="7"/>
  <c r="AD26" i="7"/>
  <c r="D7" i="11"/>
  <c r="N50" i="3"/>
  <c r="N34" i="3" s="1"/>
  <c r="J50" i="3"/>
  <c r="J34" i="3" s="1"/>
  <c r="AD2" i="3"/>
  <c r="D6" i="11"/>
  <c r="AW4" i="9"/>
  <c r="AW11" i="9"/>
  <c r="AW8" i="9"/>
  <c r="AV10" i="9"/>
  <c r="AV13" i="9"/>
  <c r="AC13" i="9"/>
  <c r="AV7" i="9"/>
  <c r="AD12" i="9"/>
  <c r="AD3" i="9"/>
  <c r="AD11" i="9"/>
  <c r="AD5" i="8"/>
  <c r="L50" i="8"/>
  <c r="AD2" i="8"/>
  <c r="AC7" i="8"/>
  <c r="AV7" i="8"/>
  <c r="N50" i="8"/>
  <c r="N33" i="8" s="1"/>
  <c r="Z50" i="8"/>
  <c r="Z33" i="8" s="1"/>
  <c r="AW5" i="8"/>
  <c r="AD6" i="8"/>
  <c r="AD8" i="8"/>
  <c r="D50" i="8"/>
  <c r="D33" i="8" s="1"/>
  <c r="P50" i="8"/>
  <c r="P33" i="8" s="1"/>
  <c r="K50" i="8"/>
  <c r="AW9" i="8"/>
  <c r="E50" i="8"/>
  <c r="Q50" i="8"/>
  <c r="F50" i="8"/>
  <c r="F34" i="8" s="1"/>
  <c r="R50" i="8"/>
  <c r="R34" i="8" s="1"/>
  <c r="G50" i="8"/>
  <c r="G34" i="8" s="1"/>
  <c r="AC6" i="8"/>
  <c r="AV2" i="7"/>
  <c r="AC10" i="7"/>
  <c r="D4" i="11"/>
  <c r="D10" i="11"/>
  <c r="AC3" i="7"/>
  <c r="AD4" i="7"/>
  <c r="AW5" i="7"/>
  <c r="AV10" i="7"/>
  <c r="D5" i="11"/>
  <c r="D11" i="11"/>
  <c r="Q50" i="7"/>
  <c r="Q33" i="7" s="1"/>
  <c r="D50" i="7"/>
  <c r="D34" i="7" s="1"/>
  <c r="P50" i="7"/>
  <c r="C50" i="7"/>
  <c r="C34" i="7" s="1"/>
  <c r="O50" i="7"/>
  <c r="O33" i="7" s="1"/>
  <c r="N50" i="7"/>
  <c r="N34" i="7" s="1"/>
  <c r="AD2" i="7"/>
  <c r="AW8" i="7"/>
  <c r="AY2" i="7" s="1"/>
  <c r="AA10" i="6"/>
  <c r="AS8" i="6"/>
  <c r="AT14" i="6"/>
  <c r="AS2" i="6"/>
  <c r="AS5" i="6"/>
  <c r="Z5" i="6"/>
  <c r="AS13" i="6"/>
  <c r="Z11" i="6"/>
  <c r="AA6" i="6"/>
  <c r="AS9" i="6"/>
  <c r="AS12" i="6"/>
  <c r="AA14" i="6"/>
  <c r="AS15" i="6"/>
  <c r="AA5" i="6"/>
  <c r="AS6" i="6"/>
  <c r="Z12" i="6"/>
  <c r="AA13" i="6"/>
  <c r="H50" i="6"/>
  <c r="F50" i="6"/>
  <c r="F33" i="6" s="1"/>
  <c r="R50" i="6"/>
  <c r="AC2" i="5"/>
  <c r="AV3" i="5"/>
  <c r="AB13" i="5"/>
  <c r="AC5" i="5"/>
  <c r="AU6" i="5"/>
  <c r="AC13" i="5"/>
  <c r="AU2" i="5"/>
  <c r="AU11" i="5"/>
  <c r="C50" i="5"/>
  <c r="C34" i="5" s="1"/>
  <c r="N50" i="5"/>
  <c r="N34" i="5" s="1"/>
  <c r="AC6" i="5"/>
  <c r="AC4" i="5"/>
  <c r="AC10" i="5"/>
  <c r="AB7" i="5"/>
  <c r="AV5" i="5"/>
  <c r="AB3" i="5"/>
  <c r="AV10" i="5"/>
  <c r="H50" i="5"/>
  <c r="I50" i="5"/>
  <c r="I34" i="5" s="1"/>
  <c r="U50" i="5"/>
  <c r="G50" i="5"/>
  <c r="S50" i="5"/>
  <c r="S34" i="5" s="1"/>
  <c r="AC3" i="4"/>
  <c r="L50" i="4"/>
  <c r="L34" i="4" s="1"/>
  <c r="M50" i="4"/>
  <c r="AC5" i="4"/>
  <c r="C50" i="4"/>
  <c r="O50" i="4"/>
  <c r="N50" i="4"/>
  <c r="AV8" i="4"/>
  <c r="F50" i="4"/>
  <c r="R50" i="4"/>
  <c r="R34" i="4" s="1"/>
  <c r="AD2" i="4"/>
  <c r="AD7" i="4"/>
  <c r="G50" i="4"/>
  <c r="E50" i="4"/>
  <c r="Q50" i="4"/>
  <c r="P50" i="4"/>
  <c r="P34" i="4" s="1"/>
  <c r="AV5" i="4"/>
  <c r="AC7" i="4"/>
  <c r="M50" i="3"/>
  <c r="M34" i="3" s="1"/>
  <c r="AC7" i="3"/>
  <c r="AW8" i="3"/>
  <c r="C50" i="3"/>
  <c r="C33" i="3" s="1"/>
  <c r="O50" i="3"/>
  <c r="O33" i="3" s="1"/>
  <c r="AW2" i="3"/>
  <c r="D50" i="3"/>
  <c r="D33" i="3" s="1"/>
  <c r="P50" i="3"/>
  <c r="P33" i="3" s="1"/>
  <c r="E50" i="3"/>
  <c r="E33" i="3" s="1"/>
  <c r="Q50" i="3"/>
  <c r="Q33" i="3" s="1"/>
  <c r="AU36" i="3"/>
  <c r="AV36" i="3" s="1"/>
  <c r="AU48" i="3"/>
  <c r="AV48" i="3" s="1"/>
  <c r="AD4" i="3"/>
  <c r="AV7" i="3"/>
  <c r="AV4" i="3"/>
  <c r="H50" i="3"/>
  <c r="H34" i="3" s="1"/>
  <c r="I50" i="3"/>
  <c r="I34" i="3" s="1"/>
  <c r="AU41" i="3"/>
  <c r="AW41" i="3" s="1"/>
  <c r="K50" i="3"/>
  <c r="K34" i="3" s="1"/>
  <c r="AU42" i="3"/>
  <c r="AV42" i="3" s="1"/>
  <c r="AU43" i="3"/>
  <c r="AV43" i="3" s="1"/>
  <c r="AC2" i="3"/>
  <c r="L50" i="3"/>
  <c r="L34" i="3" s="1"/>
  <c r="W34" i="3"/>
  <c r="W33" i="3"/>
  <c r="E34" i="4"/>
  <c r="E33" i="4"/>
  <c r="Q34" i="4"/>
  <c r="Q33" i="4"/>
  <c r="P33" i="4"/>
  <c r="Z34" i="3"/>
  <c r="Z33" i="3"/>
  <c r="V34" i="3"/>
  <c r="V33" i="3"/>
  <c r="G33" i="5"/>
  <c r="G34" i="5"/>
  <c r="S33" i="5"/>
  <c r="R34" i="6"/>
  <c r="R33" i="6"/>
  <c r="AD10" i="4"/>
  <c r="M34" i="4"/>
  <c r="M33" i="4"/>
  <c r="Y34" i="4"/>
  <c r="Y33" i="4"/>
  <c r="AC12" i="5"/>
  <c r="AB12" i="5"/>
  <c r="AC26" i="5"/>
  <c r="AB26" i="5"/>
  <c r="U34" i="5"/>
  <c r="U33" i="5"/>
  <c r="Z3" i="6"/>
  <c r="AA3" i="6"/>
  <c r="K33" i="9"/>
  <c r="K34" i="9"/>
  <c r="W33" i="9"/>
  <c r="W34" i="9"/>
  <c r="U34" i="8"/>
  <c r="U33" i="8"/>
  <c r="AU49" i="3"/>
  <c r="AW9" i="3"/>
  <c r="AV9" i="3"/>
  <c r="AD15" i="3"/>
  <c r="AV16" i="3"/>
  <c r="AC18" i="3"/>
  <c r="AC20" i="3"/>
  <c r="AC23" i="3"/>
  <c r="AW2" i="4"/>
  <c r="AV2" i="4"/>
  <c r="AC10" i="4"/>
  <c r="AD25" i="4"/>
  <c r="AD27" i="4"/>
  <c r="E3" i="10"/>
  <c r="C3" i="10"/>
  <c r="AV12" i="5"/>
  <c r="AY2" i="5" s="1"/>
  <c r="AU12" i="5"/>
  <c r="AC22" i="5"/>
  <c r="K34" i="5"/>
  <c r="J50" i="5"/>
  <c r="V50" i="5"/>
  <c r="AD9" i="8"/>
  <c r="AC9" i="8"/>
  <c r="AD9" i="3"/>
  <c r="C34" i="4"/>
  <c r="C33" i="4"/>
  <c r="AA34" i="4"/>
  <c r="AA33" i="4"/>
  <c r="N34" i="4"/>
  <c r="N33" i="4"/>
  <c r="AC9" i="5"/>
  <c r="Q34" i="6"/>
  <c r="Q33" i="6"/>
  <c r="AD5" i="9"/>
  <c r="AC5" i="9"/>
  <c r="AD7" i="9"/>
  <c r="AC7" i="9"/>
  <c r="AC10" i="3"/>
  <c r="AW15" i="3"/>
  <c r="F50" i="3"/>
  <c r="R50" i="3"/>
  <c r="AU37" i="3"/>
  <c r="AD19" i="4"/>
  <c r="AD21" i="4"/>
  <c r="AC14" i="5"/>
  <c r="AB14" i="5"/>
  <c r="L50" i="5"/>
  <c r="X50" i="5"/>
  <c r="AD26" i="3"/>
  <c r="AC26" i="3"/>
  <c r="AD8" i="4"/>
  <c r="AC8" i="4"/>
  <c r="T33" i="5"/>
  <c r="T34" i="5"/>
  <c r="AD7" i="7"/>
  <c r="AC7" i="7"/>
  <c r="T34" i="8"/>
  <c r="T33" i="8"/>
  <c r="O34" i="4"/>
  <c r="O33" i="4"/>
  <c r="Z34" i="4"/>
  <c r="Z33" i="4"/>
  <c r="AC20" i="5"/>
  <c r="AB20" i="5"/>
  <c r="AC31" i="5"/>
  <c r="AB31" i="5"/>
  <c r="AC6" i="3"/>
  <c r="AW3" i="3"/>
  <c r="AC8" i="3"/>
  <c r="AC11" i="3"/>
  <c r="AD14" i="3"/>
  <c r="AC14" i="3"/>
  <c r="AC25" i="3"/>
  <c r="AD28" i="3"/>
  <c r="AC28" i="3"/>
  <c r="G50" i="3"/>
  <c r="S50" i="3"/>
  <c r="AC19" i="4"/>
  <c r="AC8" i="5"/>
  <c r="AA2" i="6"/>
  <c r="Z2" i="6"/>
  <c r="AD3" i="3"/>
  <c r="AC11" i="4"/>
  <c r="AD15" i="4"/>
  <c r="D34" i="4"/>
  <c r="D33" i="4"/>
  <c r="AC11" i="5"/>
  <c r="AB11" i="5"/>
  <c r="Z34" i="5"/>
  <c r="Z33" i="5"/>
  <c r="H33" i="6"/>
  <c r="H34" i="6"/>
  <c r="F34" i="6"/>
  <c r="P34" i="7"/>
  <c r="P33" i="7"/>
  <c r="O34" i="7"/>
  <c r="AD5" i="3"/>
  <c r="AC16" i="3"/>
  <c r="D50" i="5"/>
  <c r="O50" i="5"/>
  <c r="AA27" i="6"/>
  <c r="Z27" i="6"/>
  <c r="I50" i="6"/>
  <c r="AD22" i="7"/>
  <c r="AC22" i="7"/>
  <c r="H33" i="5"/>
  <c r="H34" i="5"/>
  <c r="K33" i="8"/>
  <c r="K34" i="8"/>
  <c r="AU44" i="3"/>
  <c r="AV25" i="3"/>
  <c r="X33" i="4"/>
  <c r="H50" i="4"/>
  <c r="T50" i="4"/>
  <c r="AZ2" i="5"/>
  <c r="AB15" i="5"/>
  <c r="AA23" i="6"/>
  <c r="Z23" i="6"/>
  <c r="AW3" i="8"/>
  <c r="AZ2" i="8" s="1"/>
  <c r="AV3" i="8"/>
  <c r="AD29" i="8"/>
  <c r="AC29" i="8"/>
  <c r="S34" i="8"/>
  <c r="S33" i="8"/>
  <c r="I34" i="8"/>
  <c r="I33" i="8"/>
  <c r="W33" i="8"/>
  <c r="W34" i="8"/>
  <c r="AU32" i="3"/>
  <c r="Q34" i="3"/>
  <c r="R33" i="4"/>
  <c r="AU45" i="3"/>
  <c r="G34" i="4"/>
  <c r="G33" i="4"/>
  <c r="AC4" i="3"/>
  <c r="AD27" i="3"/>
  <c r="AC27" i="3"/>
  <c r="T33" i="3"/>
  <c r="AU38" i="3"/>
  <c r="AU46" i="3"/>
  <c r="AW9" i="4"/>
  <c r="AV9" i="4"/>
  <c r="AC9" i="3"/>
  <c r="AC13" i="3"/>
  <c r="AD29" i="3"/>
  <c r="U33" i="3"/>
  <c r="AA34" i="3"/>
  <c r="AU39" i="3"/>
  <c r="AD3" i="4"/>
  <c r="AC20" i="4"/>
  <c r="AD24" i="4"/>
  <c r="I50" i="4"/>
  <c r="U50" i="4"/>
  <c r="AU13" i="5"/>
  <c r="Q50" i="5"/>
  <c r="E50" i="5"/>
  <c r="P50" i="5"/>
  <c r="AD18" i="7"/>
  <c r="AC18" i="7"/>
  <c r="AC17" i="3"/>
  <c r="F34" i="4"/>
  <c r="F33" i="4"/>
  <c r="AD9" i="4"/>
  <c r="AC9" i="4"/>
  <c r="AC15" i="3"/>
  <c r="AD20" i="3"/>
  <c r="AD21" i="3"/>
  <c r="AD23" i="3"/>
  <c r="AD24" i="3"/>
  <c r="AC24" i="3"/>
  <c r="AW27" i="3"/>
  <c r="AU40" i="3"/>
  <c r="AD6" i="4"/>
  <c r="J50" i="4"/>
  <c r="V50" i="4"/>
  <c r="AC28" i="5"/>
  <c r="AB28" i="5"/>
  <c r="R50" i="5"/>
  <c r="Z4" i="6"/>
  <c r="AD12" i="3"/>
  <c r="AC12" i="3"/>
  <c r="L33" i="4"/>
  <c r="S34" i="4"/>
  <c r="S33" i="4"/>
  <c r="AC3" i="3"/>
  <c r="AW21" i="3"/>
  <c r="AV21" i="3"/>
  <c r="AW24" i="3"/>
  <c r="AV24" i="3"/>
  <c r="Y34" i="3"/>
  <c r="Y33" i="3"/>
  <c r="AU47" i="3"/>
  <c r="AD5" i="4"/>
  <c r="AC14" i="4"/>
  <c r="AD16" i="4"/>
  <c r="AD18" i="4"/>
  <c r="K50" i="4"/>
  <c r="W50" i="4"/>
  <c r="AB10" i="5"/>
  <c r="AC17" i="5"/>
  <c r="AB17" i="5"/>
  <c r="AD12" i="8"/>
  <c r="AD14" i="8"/>
  <c r="AC14" i="8"/>
  <c r="H34" i="8"/>
  <c r="H33" i="8"/>
  <c r="AC21" i="9"/>
  <c r="J50" i="9"/>
  <c r="V50" i="9"/>
  <c r="AB5" i="5"/>
  <c r="C4" i="10"/>
  <c r="Z15" i="6"/>
  <c r="J50" i="6"/>
  <c r="T50" i="6"/>
  <c r="AD9" i="7"/>
  <c r="F50" i="7"/>
  <c r="R50" i="7"/>
  <c r="AC15" i="8"/>
  <c r="D34" i="8"/>
  <c r="AC15" i="9"/>
  <c r="L50" i="9"/>
  <c r="X50" i="9"/>
  <c r="AB4" i="5"/>
  <c r="Z7" i="6"/>
  <c r="AA21" i="6"/>
  <c r="Z21" i="6"/>
  <c r="K50" i="6"/>
  <c r="U50" i="6"/>
  <c r="AD16" i="7"/>
  <c r="AC16" i="7"/>
  <c r="AC21" i="7"/>
  <c r="G50" i="7"/>
  <c r="S50" i="7"/>
  <c r="AD21" i="8"/>
  <c r="AD23" i="8"/>
  <c r="AC23" i="8"/>
  <c r="AD9" i="9"/>
  <c r="AC20" i="9"/>
  <c r="AC30" i="9"/>
  <c r="M50" i="9"/>
  <c r="Y50" i="9"/>
  <c r="AV7" i="4"/>
  <c r="AB30" i="5"/>
  <c r="M50" i="5"/>
  <c r="Y50" i="5"/>
  <c r="Z17" i="6"/>
  <c r="L50" i="6"/>
  <c r="V50" i="6"/>
  <c r="AD31" i="7"/>
  <c r="AC31" i="7"/>
  <c r="H50" i="7"/>
  <c r="T50" i="7"/>
  <c r="N34" i="8"/>
  <c r="J50" i="8"/>
  <c r="V50" i="8"/>
  <c r="N50" i="9"/>
  <c r="Z50" i="9"/>
  <c r="AC29" i="3"/>
  <c r="AB27" i="5"/>
  <c r="AT17" i="6"/>
  <c r="AW2" i="6" s="1"/>
  <c r="AS17" i="6"/>
  <c r="I50" i="7"/>
  <c r="U50" i="7"/>
  <c r="AD17" i="8"/>
  <c r="AC17" i="8"/>
  <c r="AC24" i="8"/>
  <c r="AC4" i="9"/>
  <c r="AC6" i="9"/>
  <c r="AV9" i="9"/>
  <c r="AC14" i="9"/>
  <c r="AC24" i="9"/>
  <c r="C50" i="9"/>
  <c r="O50" i="9"/>
  <c r="AA50" i="9"/>
  <c r="AU35" i="3"/>
  <c r="AU8" i="5"/>
  <c r="AB24" i="5"/>
  <c r="AA9" i="6"/>
  <c r="AA30" i="6"/>
  <c r="Z30" i="6"/>
  <c r="C50" i="6"/>
  <c r="N50" i="6"/>
  <c r="X50" i="6"/>
  <c r="M50" i="6"/>
  <c r="W50" i="6"/>
  <c r="AD25" i="7"/>
  <c r="AC25" i="7"/>
  <c r="AD4" i="8"/>
  <c r="L33" i="8"/>
  <c r="L34" i="8"/>
  <c r="X33" i="8"/>
  <c r="X34" i="8"/>
  <c r="AD22" i="9"/>
  <c r="AC29" i="9"/>
  <c r="D50" i="9"/>
  <c r="P50" i="9"/>
  <c r="AV4" i="4"/>
  <c r="AU7" i="5"/>
  <c r="AB21" i="5"/>
  <c r="D50" i="6"/>
  <c r="O50" i="6"/>
  <c r="AC5" i="7"/>
  <c r="AD6" i="7"/>
  <c r="AC6" i="7"/>
  <c r="AV9" i="7"/>
  <c r="K50" i="7"/>
  <c r="W50" i="7"/>
  <c r="J50" i="7"/>
  <c r="V50" i="7"/>
  <c r="AD11" i="8"/>
  <c r="AC11" i="8"/>
  <c r="AC18" i="8"/>
  <c r="Z34" i="8"/>
  <c r="M50" i="8"/>
  <c r="Y50" i="8"/>
  <c r="AD6" i="9"/>
  <c r="AC18" i="9"/>
  <c r="E50" i="9"/>
  <c r="Q50" i="9"/>
  <c r="AB18" i="5"/>
  <c r="AA8" i="6"/>
  <c r="Z8" i="6"/>
  <c r="Z9" i="6"/>
  <c r="AA24" i="6"/>
  <c r="Z24" i="6"/>
  <c r="Z29" i="6"/>
  <c r="E50" i="6"/>
  <c r="P50" i="6"/>
  <c r="AC2" i="7"/>
  <c r="AD19" i="7"/>
  <c r="AC19" i="7"/>
  <c r="AC24" i="7"/>
  <c r="L50" i="7"/>
  <c r="X50" i="7"/>
  <c r="AC4" i="8"/>
  <c r="AD24" i="8"/>
  <c r="AD26" i="8"/>
  <c r="AC26" i="8"/>
  <c r="F33" i="8"/>
  <c r="AC2" i="9"/>
  <c r="AW6" i="9"/>
  <c r="AV6" i="9"/>
  <c r="AD8" i="9"/>
  <c r="AC8" i="9"/>
  <c r="AD10" i="9"/>
  <c r="AD16" i="9"/>
  <c r="AC23" i="9"/>
  <c r="F50" i="9"/>
  <c r="R50" i="9"/>
  <c r="AD8" i="7"/>
  <c r="AC8" i="7"/>
  <c r="M50" i="7"/>
  <c r="Y50" i="7"/>
  <c r="AD3" i="8"/>
  <c r="AC12" i="8"/>
  <c r="AC13" i="8"/>
  <c r="C50" i="8"/>
  <c r="O50" i="8"/>
  <c r="AA50" i="8"/>
  <c r="AD31" i="9"/>
  <c r="G50" i="9"/>
  <c r="S50" i="9"/>
  <c r="AC2" i="4"/>
  <c r="AC6" i="4"/>
  <c r="AC12" i="4"/>
  <c r="AC15" i="4"/>
  <c r="AC18" i="4"/>
  <c r="AC21" i="4"/>
  <c r="AC24" i="4"/>
  <c r="AC27" i="4"/>
  <c r="AC30" i="4"/>
  <c r="AB9" i="5"/>
  <c r="AB22" i="5"/>
  <c r="AA16" i="6"/>
  <c r="Z16" i="6"/>
  <c r="AA18" i="6"/>
  <c r="Z18" i="6"/>
  <c r="AD13" i="7"/>
  <c r="AC13" i="7"/>
  <c r="AD18" i="8"/>
  <c r="AD20" i="8"/>
  <c r="AC20" i="8"/>
  <c r="AC27" i="8"/>
  <c r="AD2" i="9"/>
  <c r="AC17" i="9"/>
  <c r="AC27" i="9"/>
  <c r="H50" i="9"/>
  <c r="T50" i="9"/>
  <c r="AA4" i="6"/>
  <c r="AA7" i="6"/>
  <c r="G50" i="6"/>
  <c r="S50" i="6"/>
  <c r="AD28" i="7"/>
  <c r="AC28" i="7"/>
  <c r="R33" i="8"/>
  <c r="E34" i="8"/>
  <c r="E33" i="8"/>
  <c r="Q34" i="8"/>
  <c r="Q33" i="8"/>
  <c r="AW2" i="9"/>
  <c r="AV2" i="9"/>
  <c r="AC10" i="9"/>
  <c r="AD25" i="9"/>
  <c r="I50" i="9"/>
  <c r="U50" i="9"/>
  <c r="AS11" i="6"/>
  <c r="AA17" i="6"/>
  <c r="AV2" i="8"/>
  <c r="AV6" i="8"/>
  <c r="AV12" i="9"/>
  <c r="AD15" i="9"/>
  <c r="AD18" i="9"/>
  <c r="AD21" i="9"/>
  <c r="AD24" i="9"/>
  <c r="AD27" i="9"/>
  <c r="AD30" i="9"/>
  <c r="O1" i="12"/>
  <c r="D1" i="12"/>
  <c r="P1" i="12"/>
  <c r="Z10" i="6"/>
  <c r="Z19" i="6"/>
  <c r="Z22" i="6"/>
  <c r="Z25" i="6"/>
  <c r="Z28" i="6"/>
  <c r="Z31" i="6"/>
  <c r="AC11" i="7"/>
  <c r="AC14" i="7"/>
  <c r="AC17" i="7"/>
  <c r="AC20" i="7"/>
  <c r="AC23" i="7"/>
  <c r="AC26" i="7"/>
  <c r="AC29" i="7"/>
  <c r="AC5" i="8"/>
  <c r="AC11" i="9"/>
  <c r="E1" i="12"/>
  <c r="Q1" i="12"/>
  <c r="AS16" i="6"/>
  <c r="AV6" i="7"/>
  <c r="AV5" i="9"/>
  <c r="AC16" i="9"/>
  <c r="AC19" i="9"/>
  <c r="AC22" i="9"/>
  <c r="AC25" i="9"/>
  <c r="AC28" i="9"/>
  <c r="AC31" i="9"/>
  <c r="F1" i="12"/>
  <c r="R1" i="12"/>
  <c r="AC9" i="7"/>
  <c r="AC3" i="8"/>
  <c r="AC30" i="8"/>
  <c r="AC9" i="9"/>
  <c r="G1" i="12"/>
  <c r="S1" i="12"/>
  <c r="H1" i="12"/>
  <c r="T1" i="12"/>
  <c r="I1" i="12"/>
  <c r="U1" i="12"/>
  <c r="J1" i="12"/>
  <c r="AX2" i="5" l="1"/>
  <c r="N33" i="3"/>
  <c r="C33" i="7"/>
  <c r="Q34" i="7"/>
  <c r="AA33" i="7"/>
  <c r="AW48" i="3"/>
  <c r="J33" i="3"/>
  <c r="AX2" i="7"/>
  <c r="D33" i="7"/>
  <c r="N33" i="7"/>
  <c r="AZ2" i="7"/>
  <c r="Z34" i="7"/>
  <c r="BA2" i="7"/>
  <c r="AY2" i="3"/>
  <c r="M33" i="3"/>
  <c r="C34" i="3"/>
  <c r="H33" i="3"/>
  <c r="AW36" i="3"/>
  <c r="AV41" i="3"/>
  <c r="G33" i="8"/>
  <c r="P34" i="8"/>
  <c r="N33" i="5"/>
  <c r="I33" i="5"/>
  <c r="C33" i="5"/>
  <c r="AW2" i="5"/>
  <c r="K33" i="3"/>
  <c r="E34" i="3"/>
  <c r="O34" i="3"/>
  <c r="AW43" i="3"/>
  <c r="AW42" i="3"/>
  <c r="D34" i="3"/>
  <c r="L33" i="3"/>
  <c r="AU50" i="3"/>
  <c r="AW50" i="3" s="1"/>
  <c r="I33" i="3"/>
  <c r="P34" i="3"/>
  <c r="N34" i="9"/>
  <c r="N33" i="9"/>
  <c r="G34" i="9"/>
  <c r="G33" i="9"/>
  <c r="R34" i="9"/>
  <c r="R33" i="9"/>
  <c r="C34" i="6"/>
  <c r="C33" i="6"/>
  <c r="Z34" i="9"/>
  <c r="Z33" i="9"/>
  <c r="Y34" i="5"/>
  <c r="Y33" i="5"/>
  <c r="X34" i="9"/>
  <c r="X33" i="9"/>
  <c r="AW44" i="3"/>
  <c r="AV44" i="3"/>
  <c r="D34" i="5"/>
  <c r="D33" i="5"/>
  <c r="R33" i="3"/>
  <c r="R34" i="3"/>
  <c r="AA34" i="8"/>
  <c r="AA33" i="8"/>
  <c r="V34" i="8"/>
  <c r="V33" i="8"/>
  <c r="G33" i="7"/>
  <c r="G34" i="7"/>
  <c r="V33" i="9"/>
  <c r="V34" i="9"/>
  <c r="K34" i="4"/>
  <c r="K33" i="4"/>
  <c r="V33" i="4"/>
  <c r="V34" i="4"/>
  <c r="I33" i="4"/>
  <c r="I34" i="4"/>
  <c r="AV46" i="3"/>
  <c r="AW46" i="3"/>
  <c r="AW32" i="3"/>
  <c r="AV32" i="3"/>
  <c r="U33" i="9"/>
  <c r="U34" i="9"/>
  <c r="C34" i="8"/>
  <c r="C33" i="8"/>
  <c r="L34" i="7"/>
  <c r="L33" i="7"/>
  <c r="V34" i="7"/>
  <c r="V33" i="7"/>
  <c r="O34" i="6"/>
  <c r="O33" i="6"/>
  <c r="Y33" i="9"/>
  <c r="Y34" i="9"/>
  <c r="X33" i="5"/>
  <c r="X34" i="5"/>
  <c r="O34" i="8"/>
  <c r="O33" i="8"/>
  <c r="J33" i="9"/>
  <c r="J34" i="9"/>
  <c r="I33" i="9"/>
  <c r="I34" i="9"/>
  <c r="S34" i="6"/>
  <c r="S33" i="6"/>
  <c r="J33" i="7"/>
  <c r="J34" i="7"/>
  <c r="D34" i="6"/>
  <c r="D33" i="6"/>
  <c r="T33" i="7"/>
  <c r="T34" i="7"/>
  <c r="M33" i="9"/>
  <c r="M34" i="9"/>
  <c r="R33" i="7"/>
  <c r="R34" i="7"/>
  <c r="AV40" i="3"/>
  <c r="AW40" i="3"/>
  <c r="AV2" i="6"/>
  <c r="L34" i="5"/>
  <c r="L33" i="5"/>
  <c r="L34" i="9"/>
  <c r="L33" i="9"/>
  <c r="X34" i="7"/>
  <c r="X33" i="7"/>
  <c r="AV35" i="3"/>
  <c r="AW35" i="3"/>
  <c r="U34" i="7"/>
  <c r="U33" i="7"/>
  <c r="H33" i="7"/>
  <c r="H34" i="7"/>
  <c r="U33" i="6"/>
  <c r="U34" i="6"/>
  <c r="F33" i="7"/>
  <c r="F34" i="7"/>
  <c r="AV39" i="3"/>
  <c r="AW39" i="3"/>
  <c r="AX2" i="6"/>
  <c r="AV49" i="3"/>
  <c r="AW49" i="3"/>
  <c r="G34" i="6"/>
  <c r="G33" i="6"/>
  <c r="E34" i="9"/>
  <c r="E33" i="9"/>
  <c r="K34" i="7"/>
  <c r="K33" i="7"/>
  <c r="AA34" i="9"/>
  <c r="AA33" i="9"/>
  <c r="I34" i="7"/>
  <c r="I33" i="7"/>
  <c r="K33" i="6"/>
  <c r="K34" i="6"/>
  <c r="AW47" i="3"/>
  <c r="AV47" i="3"/>
  <c r="AU2" i="6"/>
  <c r="AZ2" i="3"/>
  <c r="AX2" i="3"/>
  <c r="BA2" i="3"/>
  <c r="W34" i="4"/>
  <c r="W33" i="4"/>
  <c r="F33" i="3"/>
  <c r="F34" i="3"/>
  <c r="J33" i="4"/>
  <c r="J34" i="4"/>
  <c r="T33" i="6"/>
  <c r="T34" i="6"/>
  <c r="P34" i="5"/>
  <c r="P33" i="5"/>
  <c r="T34" i="4"/>
  <c r="T33" i="4"/>
  <c r="I33" i="6"/>
  <c r="I34" i="6"/>
  <c r="S33" i="3"/>
  <c r="S34" i="3"/>
  <c r="S33" i="7"/>
  <c r="S34" i="7"/>
  <c r="AW38" i="3"/>
  <c r="AV38" i="3"/>
  <c r="W33" i="6"/>
  <c r="W34" i="6"/>
  <c r="BA2" i="9"/>
  <c r="AZ2" i="9"/>
  <c r="AY2" i="9"/>
  <c r="AX2" i="9"/>
  <c r="P34" i="6"/>
  <c r="P33" i="6"/>
  <c r="P34" i="9"/>
  <c r="P33" i="9"/>
  <c r="M33" i="6"/>
  <c r="M34" i="6"/>
  <c r="C34" i="9"/>
  <c r="C33" i="9"/>
  <c r="V34" i="6"/>
  <c r="V33" i="6"/>
  <c r="J33" i="6"/>
  <c r="J34" i="6"/>
  <c r="E34" i="5"/>
  <c r="E33" i="5"/>
  <c r="H34" i="4"/>
  <c r="H33" i="4"/>
  <c r="G33" i="3"/>
  <c r="G34" i="3"/>
  <c r="V34" i="5"/>
  <c r="V33" i="5"/>
  <c r="BA2" i="4"/>
  <c r="AZ2" i="4"/>
  <c r="AY2" i="4"/>
  <c r="AX2" i="4"/>
  <c r="F34" i="9"/>
  <c r="F33" i="9"/>
  <c r="J34" i="8"/>
  <c r="J33" i="8"/>
  <c r="BA2" i="8"/>
  <c r="AY2" i="8"/>
  <c r="AX2" i="8"/>
  <c r="W34" i="7"/>
  <c r="W33" i="7"/>
  <c r="T33" i="9"/>
  <c r="T34" i="9"/>
  <c r="M34" i="7"/>
  <c r="M33" i="7"/>
  <c r="H33" i="9"/>
  <c r="H34" i="9"/>
  <c r="E34" i="6"/>
  <c r="E33" i="6"/>
  <c r="Y33" i="8"/>
  <c r="Y34" i="8"/>
  <c r="D34" i="9"/>
  <c r="D33" i="9"/>
  <c r="X34" i="6"/>
  <c r="X33" i="6"/>
  <c r="L34" i="6"/>
  <c r="L33" i="6"/>
  <c r="Q34" i="5"/>
  <c r="Q33" i="5"/>
  <c r="AV45" i="3"/>
  <c r="AW45" i="3"/>
  <c r="J33" i="5"/>
  <c r="J34" i="5"/>
  <c r="M34" i="5"/>
  <c r="M33" i="5"/>
  <c r="U33" i="4"/>
  <c r="U34" i="4"/>
  <c r="Q34" i="9"/>
  <c r="Q33" i="9"/>
  <c r="Y34" i="7"/>
  <c r="Y33" i="7"/>
  <c r="O34" i="9"/>
  <c r="O33" i="9"/>
  <c r="S34" i="9"/>
  <c r="S33" i="9"/>
  <c r="M33" i="8"/>
  <c r="M34" i="8"/>
  <c r="N34" i="6"/>
  <c r="N33" i="6"/>
  <c r="R34" i="5"/>
  <c r="R33" i="5"/>
  <c r="O34" i="5"/>
  <c r="O33" i="5"/>
  <c r="AW37" i="3"/>
  <c r="AV37" i="3"/>
  <c r="AU33" i="3" l="1"/>
  <c r="AV33" i="3" s="1"/>
  <c r="AU34" i="3"/>
  <c r="AV34" i="3" s="1"/>
  <c r="AV50" i="3"/>
  <c r="C57" i="10"/>
  <c r="E57" i="10"/>
  <c r="B57" i="10"/>
  <c r="D57" i="10"/>
  <c r="AW33" i="3" l="1"/>
  <c r="AW34" i="3"/>
  <c r="A57" i="10"/>
  <c r="G57" i="10" s="1"/>
  <c r="H57" i="10" l="1"/>
  <c r="I57" i="10"/>
  <c r="F57" i="10"/>
</calcChain>
</file>

<file path=xl/sharedStrings.xml><?xml version="1.0" encoding="utf-8"?>
<sst xmlns="http://schemas.openxmlformats.org/spreadsheetml/2006/main" count="619" uniqueCount="210">
  <si>
    <t>Приклад внесення записів: зараховано - ЗАР,  звільнений - ЗВ,  неатестований - н/а</t>
  </si>
  <si>
    <t>Нічого НЕ ЗАФАРБОВУВАТИ, шрифт не змінювати</t>
  </si>
  <si>
    <t>Клас</t>
  </si>
  <si>
    <t>К-ть дітей</t>
  </si>
  <si>
    <t>Всього пропушено днів</t>
  </si>
  <si>
    <t>З них по П/П</t>
  </si>
  <si>
    <t>5 клас</t>
  </si>
  <si>
    <t>6 клас</t>
  </si>
  <si>
    <t>7 клас</t>
  </si>
  <si>
    <t>8 клас</t>
  </si>
  <si>
    <t>9 клас</t>
  </si>
  <si>
    <t>10 клас</t>
  </si>
  <si>
    <t>11 клас</t>
  </si>
  <si>
    <t>встого днів</t>
  </si>
  <si>
    <t>№ п/п</t>
  </si>
  <si>
    <t>Прізвище та ім'я учня</t>
  </si>
  <si>
    <t xml:space="preserve">Українська мова </t>
  </si>
  <si>
    <t>Українська література</t>
  </si>
  <si>
    <t>Перша іноземна мова (німецька)</t>
  </si>
  <si>
    <t>Друга іноземна мова (англійська)</t>
  </si>
  <si>
    <t>Зарубіжна література</t>
  </si>
  <si>
    <t>Музичне мистецтво</t>
  </si>
  <si>
    <t>Образотворче мистецтво</t>
  </si>
  <si>
    <t>Математика</t>
  </si>
  <si>
    <t>Трудове навчання</t>
  </si>
  <si>
    <t>Інформатика</t>
  </si>
  <si>
    <t>Основи здоров’я</t>
  </si>
  <si>
    <t>Фізична культура</t>
  </si>
  <si>
    <t>Родинні фінанси</t>
  </si>
  <si>
    <t>Права дитини</t>
  </si>
  <si>
    <t>Средній балл</t>
  </si>
  <si>
    <t>Успішність, %</t>
  </si>
  <si>
    <t>Якість, %</t>
  </si>
  <si>
    <t>кількість "12"</t>
  </si>
  <si>
    <t>кількість "11"</t>
  </si>
  <si>
    <t>кількість "10"</t>
  </si>
  <si>
    <t>кількість "9"</t>
  </si>
  <si>
    <t>кількість "8"</t>
  </si>
  <si>
    <t>кількість "7"</t>
  </si>
  <si>
    <t>кількість "6"</t>
  </si>
  <si>
    <t>кількість "5"</t>
  </si>
  <si>
    <t>кількість "4"</t>
  </si>
  <si>
    <t>кількість "3"</t>
  </si>
  <si>
    <t>кількість "2"</t>
  </si>
  <si>
    <t>кількість "1"</t>
  </si>
  <si>
    <t>ЗВ</t>
  </si>
  <si>
    <t>ЗАР</t>
  </si>
  <si>
    <t>н/а</t>
  </si>
  <si>
    <t>кількість оцінок</t>
  </si>
  <si>
    <t>мінімальний бал</t>
  </si>
  <si>
    <t xml:space="preserve">кількість мінімальних балів </t>
  </si>
  <si>
    <t>рівень знань</t>
  </si>
  <si>
    <t>в</t>
  </si>
  <si>
    <t>д</t>
  </si>
  <si>
    <t>с</t>
  </si>
  <si>
    <t>п</t>
  </si>
  <si>
    <t>Средній бал по предмету</t>
  </si>
  <si>
    <t>Успішніть, %</t>
  </si>
  <si>
    <t>кількість учнів</t>
  </si>
  <si>
    <t>Всесвітня історія. Історія України</t>
  </si>
  <si>
    <t>Музичне мистецтво**</t>
  </si>
  <si>
    <t>Образотворче мистецтво**</t>
  </si>
  <si>
    <t>Біологія</t>
  </si>
  <si>
    <t>Географія</t>
  </si>
  <si>
    <t>Фізична культура***</t>
  </si>
  <si>
    <t>Фінансово-грамотний споживач</t>
  </si>
  <si>
    <t>Історія України*</t>
  </si>
  <si>
    <t>Всесвітня історія</t>
  </si>
  <si>
    <t>Алгебра</t>
  </si>
  <si>
    <t>Геометрія</t>
  </si>
  <si>
    <t>Фізика</t>
  </si>
  <si>
    <t>Хімія</t>
  </si>
  <si>
    <t>Українська мова *</t>
  </si>
  <si>
    <t>Мистецтво</t>
  </si>
  <si>
    <t>Хімія*</t>
  </si>
  <si>
    <t>Харківщинознавство</t>
  </si>
  <si>
    <t>Українська 
 мова</t>
  </si>
  <si>
    <t>Українська 
 література</t>
  </si>
  <si>
    <t>Зарубіжна 
 література</t>
  </si>
  <si>
    <t>Іноземна 
 мова (німецька)</t>
  </si>
  <si>
    <t>Історія
  України</t>
  </si>
  <si>
    <t>Всесвітня
  історія</t>
  </si>
  <si>
    <t>Основи правознавства</t>
  </si>
  <si>
    <t>Основи здоровя</t>
  </si>
  <si>
    <t>Фізична
 культура</t>
  </si>
  <si>
    <t>Українська література*</t>
  </si>
  <si>
    <t>Іноземна мова (німецька)</t>
  </si>
  <si>
    <t>Історія України *</t>
  </si>
  <si>
    <t>Громадянська освіта</t>
  </si>
  <si>
    <t>Математика.</t>
  </si>
  <si>
    <t>Біологія і екологія</t>
  </si>
  <si>
    <t>Захист України</t>
  </si>
  <si>
    <t>Средній бал</t>
  </si>
  <si>
    <t>Астрономія</t>
  </si>
  <si>
    <t>Українська мова</t>
  </si>
  <si>
    <t>Фізична культура**</t>
  </si>
  <si>
    <t>Середній бал</t>
  </si>
  <si>
    <t>В</t>
  </si>
  <si>
    <t>Д</t>
  </si>
  <si>
    <t>С</t>
  </si>
  <si>
    <t>П</t>
  </si>
  <si>
    <t>В,%</t>
  </si>
  <si>
    <t>Д,%</t>
  </si>
  <si>
    <t>С,%</t>
  </si>
  <si>
    <t>П,%</t>
  </si>
  <si>
    <t>Якість знань</t>
  </si>
  <si>
    <t>Кількість учнів</t>
  </si>
  <si>
    <t>кількість учнів з високим і достатнім рівнем</t>
  </si>
  <si>
    <t>%</t>
  </si>
  <si>
    <t>Іноземна мова</t>
  </si>
  <si>
    <t>Історія України</t>
  </si>
  <si>
    <t>Захист України*</t>
  </si>
  <si>
    <t>Досліджуємо історію та суспільство</t>
  </si>
  <si>
    <t xml:space="preserve">Пізнаємо природу
</t>
  </si>
  <si>
    <t>Здоров'я, безпека та добробут</t>
  </si>
  <si>
    <t>Пізнаємо природу</t>
  </si>
  <si>
    <t>Трудове навчання (Техгології)</t>
  </si>
  <si>
    <t>Основи здоров'я. Здоров'я, безпека та добробут</t>
  </si>
  <si>
    <t>Таблиця "Успішність учнів за 2022/2023 н.р."</t>
  </si>
  <si>
    <t>Заповнити сторінку відвідування</t>
  </si>
  <si>
    <t>Виставте оцінки</t>
  </si>
  <si>
    <t>Дубчук Дмитро</t>
  </si>
  <si>
    <t>Кальчук Петро</t>
  </si>
  <si>
    <t>Мацьоха Яна</t>
  </si>
  <si>
    <t>Поліщук Володимир</t>
  </si>
  <si>
    <t>Харитонюк Анастасія</t>
  </si>
  <si>
    <t xml:space="preserve">Англійська мова </t>
  </si>
  <si>
    <t>Технології</t>
  </si>
  <si>
    <t>З них через ХВ</t>
  </si>
  <si>
    <t>Бондарук Богдан</t>
  </si>
  <si>
    <t>Дейнека Карина</t>
  </si>
  <si>
    <t>Занюк Ірина</t>
  </si>
  <si>
    <t>Кочмарук Віктор</t>
  </si>
  <si>
    <t>Соколюк Валерія</t>
  </si>
  <si>
    <t>Черен Діана</t>
  </si>
  <si>
    <t>Англійська мова</t>
  </si>
  <si>
    <t xml:space="preserve">Біологія </t>
  </si>
  <si>
    <t>Бебко Дмитро</t>
  </si>
  <si>
    <t>Бебко Ігор</t>
  </si>
  <si>
    <t>Василишин Софія</t>
  </si>
  <si>
    <t>Жолоб Анастасія</t>
  </si>
  <si>
    <t>Кіц Константин</t>
  </si>
  <si>
    <t>Михалік Софія</t>
  </si>
  <si>
    <t>Світий Вадим</t>
  </si>
  <si>
    <t>Сулік Віталій</t>
  </si>
  <si>
    <t>Ярмолюк Вадим</t>
  </si>
  <si>
    <t>Іноземна мова (англійська)</t>
  </si>
  <si>
    <t>Вавринюк Соломія</t>
  </si>
  <si>
    <t>Василишин Вероніка</t>
  </si>
  <si>
    <t>Василишин Серафим</t>
  </si>
  <si>
    <t>Дейнека Артур</t>
  </si>
  <si>
    <t>Дубінчук Владислав</t>
  </si>
  <si>
    <t>Жолоб Богдана</t>
  </si>
  <si>
    <t>Карпюк Евеліна</t>
  </si>
  <si>
    <t>Кіц Денис</t>
  </si>
  <si>
    <t>Козел Ангеліна</t>
  </si>
  <si>
    <t>Кот Віталій</t>
  </si>
  <si>
    <r>
      <t>Лук</t>
    </r>
    <r>
      <rPr>
        <sz val="11"/>
        <rFont val="Calibri"/>
        <family val="2"/>
        <charset val="204"/>
      </rPr>
      <t>'</t>
    </r>
    <r>
      <rPr>
        <sz val="11"/>
        <rFont val="Arial"/>
        <family val="2"/>
        <charset val="204"/>
      </rPr>
      <t>янчук Тимофій</t>
    </r>
  </si>
  <si>
    <t>Макарусь Діна</t>
  </si>
  <si>
    <t>Оріхович Артем</t>
  </si>
  <si>
    <t>Плісік Максим</t>
  </si>
  <si>
    <t>Поліщук Ірина</t>
  </si>
  <si>
    <t>Стоянович Анна</t>
  </si>
  <si>
    <t>Сулік Евеліна</t>
  </si>
  <si>
    <t>Хлівінський Петро</t>
  </si>
  <si>
    <t>Шклярук Мирослава</t>
  </si>
  <si>
    <t>Ярмолюк Таміла</t>
  </si>
  <si>
    <t>Перша іноземна мова (англійська)</t>
  </si>
  <si>
    <t>Базилюк Артур</t>
  </si>
  <si>
    <t>Гаврилюк Сергій</t>
  </si>
  <si>
    <t>Гарасимчук Ліана</t>
  </si>
  <si>
    <t>Грабарчук Владислав</t>
  </si>
  <si>
    <t>Конащук Олександр</t>
  </si>
  <si>
    <t>Плісік Владислав</t>
  </si>
  <si>
    <t>Солодуха Владислав</t>
  </si>
  <si>
    <t>Харитонюк Софія</t>
  </si>
  <si>
    <t>Шклярук Евеліна</t>
  </si>
  <si>
    <t>Вступ до історії України та громадянської освіти</t>
  </si>
  <si>
    <t>зар.</t>
  </si>
  <si>
    <t>Грабарчук Ірина</t>
  </si>
  <si>
    <t>Дейнека Давид</t>
  </si>
  <si>
    <t>Кавка Іван</t>
  </si>
  <si>
    <t>Карпюк Артем</t>
  </si>
  <si>
    <t>Кіц Єфрем</t>
  </si>
  <si>
    <t>Кмін Сергій</t>
  </si>
  <si>
    <t>Кочмарук Діана</t>
  </si>
  <si>
    <t>Кочмарук Уляна</t>
  </si>
  <si>
    <t>Велічко Мілана</t>
  </si>
  <si>
    <t>Лук'янчук Юліан</t>
  </si>
  <si>
    <t>Макарусь Ліна</t>
  </si>
  <si>
    <t>Медведчук Ілля</t>
  </si>
  <si>
    <t>Мінчук Віталій</t>
  </si>
  <si>
    <t>Свистун Наталія</t>
  </si>
  <si>
    <t>Сулік Олег</t>
  </si>
  <si>
    <t>Таровська Марія</t>
  </si>
  <si>
    <t>Таровський Дмитро</t>
  </si>
  <si>
    <t>Хлівінський Павло</t>
  </si>
  <si>
    <t>Шклярук Артем</t>
  </si>
  <si>
    <t>Дубінчук Вероніка</t>
  </si>
  <si>
    <t>Дубчук Віталій</t>
  </si>
  <si>
    <t>Карпюк Адріана</t>
  </si>
  <si>
    <t>Кіц Валерія</t>
  </si>
  <si>
    <t>Кот Ольга</t>
  </si>
  <si>
    <t>Маринчук Марія</t>
  </si>
  <si>
    <t>Козел Дмитро</t>
  </si>
  <si>
    <t>Оріхович Дарина</t>
  </si>
  <si>
    <t>Поліщук Любомир</t>
  </si>
  <si>
    <t>Шевчук Олександр</t>
  </si>
  <si>
    <t>пп</t>
  </si>
  <si>
    <t>Бебко Інна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</si>
</sst>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Inconsolata"/>
    </font>
    <font>
      <sz val="10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36"/>
      <color rgb="FF00B05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24"/>
      <color theme="1"/>
      <name val="Calibri"/>
      <family val="2"/>
      <charset val="204"/>
    </font>
    <font>
      <sz val="24"/>
      <color rgb="FFFF0000"/>
      <name val="Calibri"/>
      <family val="2"/>
      <charset val="204"/>
    </font>
    <font>
      <sz val="24"/>
      <color theme="1"/>
      <name val="Calibri"/>
      <family val="2"/>
      <charset val="204"/>
      <scheme val="minor"/>
    </font>
    <font>
      <sz val="24"/>
      <color rgb="FF000000"/>
      <name val="Calibri"/>
      <family val="2"/>
      <charset val="204"/>
    </font>
    <font>
      <sz val="24"/>
      <color rgb="FF0000FF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/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7" fillId="0" borderId="0" xfId="0" applyNumberFormat="1" applyFont="1"/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textRotation="90"/>
    </xf>
    <xf numFmtId="0" fontId="7" fillId="0" borderId="2" xfId="0" applyFont="1" applyBorder="1" applyAlignment="1">
      <alignment horizontal="center"/>
    </xf>
    <xf numFmtId="0" fontId="10" fillId="0" borderId="0" xfId="0" applyFont="1" applyAlignment="1">
      <alignment textRotation="90"/>
    </xf>
    <xf numFmtId="0" fontId="7" fillId="3" borderId="1" xfId="0" applyFont="1" applyFill="1" applyBorder="1"/>
    <xf numFmtId="164" fontId="2" fillId="0" borderId="1" xfId="0" applyNumberFormat="1" applyFont="1" applyBorder="1"/>
    <xf numFmtId="0" fontId="3" fillId="0" borderId="0" xfId="0" applyFont="1"/>
    <xf numFmtId="0" fontId="13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/>
    </xf>
    <xf numFmtId="164" fontId="14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/>
    <xf numFmtId="0" fontId="22" fillId="0" borderId="0" xfId="0" applyFont="1"/>
    <xf numFmtId="0" fontId="11" fillId="0" borderId="1" xfId="0" applyFont="1" applyBorder="1" applyAlignment="1">
      <alignment textRotation="90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/>
    </xf>
    <xf numFmtId="0" fontId="11" fillId="0" borderId="1" xfId="0" applyFont="1" applyBorder="1" applyAlignment="1">
      <alignment textRotation="90" wrapText="1"/>
    </xf>
    <xf numFmtId="0" fontId="25" fillId="0" borderId="1" xfId="0" applyFont="1" applyBorder="1" applyAlignment="1">
      <alignment textRotation="90" wrapText="1"/>
    </xf>
    <xf numFmtId="0" fontId="24" fillId="0" borderId="1" xfId="0" applyFont="1" applyBorder="1" applyAlignment="1">
      <alignment horizontal="center" textRotation="90" wrapText="1"/>
    </xf>
    <xf numFmtId="0" fontId="12" fillId="0" borderId="0" xfId="0" applyFont="1" applyAlignment="1">
      <alignment horizontal="center" textRotation="90"/>
    </xf>
    <xf numFmtId="0" fontId="2" fillId="0" borderId="0" xfId="0" applyFont="1" applyAlignment="1">
      <alignment textRotation="90"/>
    </xf>
    <xf numFmtId="0" fontId="23" fillId="0" borderId="1" xfId="0" applyFont="1" applyBorder="1" applyAlignment="1">
      <alignment textRotation="90"/>
    </xf>
    <xf numFmtId="0" fontId="23" fillId="0" borderId="1" xfId="0" applyFont="1" applyBorder="1" applyAlignment="1">
      <alignment horizontal="justify" textRotation="90"/>
    </xf>
    <xf numFmtId="0" fontId="2" fillId="0" borderId="1" xfId="0" applyFont="1" applyBorder="1" applyAlignment="1">
      <alignment horizontal="center" textRotation="90" wrapText="1"/>
    </xf>
    <xf numFmtId="0" fontId="4" fillId="0" borderId="1" xfId="0" applyFont="1" applyBorder="1"/>
    <xf numFmtId="0" fontId="18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justify"/>
    </xf>
    <xf numFmtId="0" fontId="21" fillId="4" borderId="0" xfId="0" applyFont="1" applyFill="1"/>
    <xf numFmtId="0" fontId="0" fillId="4" borderId="0" xfId="0" applyFill="1"/>
    <xf numFmtId="0" fontId="26" fillId="0" borderId="0" xfId="0" applyFont="1"/>
    <xf numFmtId="0" fontId="28" fillId="0" borderId="0" xfId="0" applyFont="1"/>
    <xf numFmtId="0" fontId="29" fillId="2" borderId="0" xfId="0" applyFont="1" applyFill="1" applyAlignment="1">
      <alignment horizontal="left"/>
    </xf>
    <xf numFmtId="0" fontId="27" fillId="0" borderId="0" xfId="0" applyFont="1"/>
    <xf numFmtId="0" fontId="30" fillId="0" borderId="0" xfId="0" applyFont="1"/>
    <xf numFmtId="0" fontId="18" fillId="0" borderId="1" xfId="0" applyFont="1" applyBorder="1" applyAlignment="1">
      <alignment textRotation="90"/>
    </xf>
    <xf numFmtId="0" fontId="19" fillId="0" borderId="3" xfId="0" applyFont="1" applyBorder="1"/>
    <xf numFmtId="0" fontId="19" fillId="0" borderId="4" xfId="0" applyFont="1" applyBorder="1"/>
    <xf numFmtId="0" fontId="31" fillId="0" borderId="1" xfId="0" applyFont="1" applyBorder="1" applyAlignment="1">
      <alignment horizontal="left"/>
    </xf>
    <xf numFmtId="0" fontId="32" fillId="0" borderId="0" xfId="0" applyFont="1"/>
    <xf numFmtId="0" fontId="32" fillId="0" borderId="1" xfId="0" applyFont="1" applyBorder="1"/>
    <xf numFmtId="0" fontId="33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18" fillId="0" borderId="0" xfId="0" applyFont="1"/>
  </cellXfs>
  <cellStyles count="1">
    <cellStyle name="Обычный" xfId="0" builtinId="0"/>
  </cellStyles>
  <dxfs count="84"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D6E3BC"/>
          <bgColor rgb="FFD6E3BC"/>
        </patternFill>
      </fill>
    </dxf>
    <dxf>
      <font>
        <color rgb="FF000000"/>
      </font>
      <fill>
        <patternFill patternType="solid">
          <fgColor rgb="FFFCE8B2"/>
          <bgColor rgb="FFFCE8B2"/>
        </patternFill>
      </fill>
    </dxf>
    <dxf>
      <font>
        <color rgb="FF000000"/>
      </font>
      <fill>
        <patternFill patternType="solid">
          <fgColor rgb="FFF2DBDB"/>
          <bgColor rgb="FFF2DB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клас'!$C$32</c:f>
              <c:numCache>
                <c:formatCode>0.0</c:formatCode>
                <c:ptCount val="1"/>
                <c:pt idx="0">
                  <c:v>7.8888888888888893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клас'!$D$32</c:f>
              <c:numCache>
                <c:formatCode>0.0</c:formatCode>
                <c:ptCount val="1"/>
                <c:pt idx="0">
                  <c:v>8.3333333333333339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клас'!$E$32</c:f>
              <c:numCache>
                <c:formatCode>0.0</c:formatCode>
                <c:ptCount val="1"/>
                <c:pt idx="0">
                  <c:v>8.2222222222222214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клас'!$F$32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клас'!$G$32</c:f>
              <c:numCache>
                <c:formatCode>0.0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клас'!$H$32</c:f>
              <c:numCache>
                <c:formatCode>0.0</c:formatCode>
                <c:ptCount val="1"/>
                <c:pt idx="0">
                  <c:v>7.7777777777777777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клас'!$I$32</c:f>
              <c:numCache>
                <c:formatCode>0.0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клас'!$J$32</c:f>
              <c:numCache>
                <c:formatCode>0.0</c:formatCode>
                <c:ptCount val="1"/>
                <c:pt idx="0">
                  <c:v>10.222222222222221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клас'!$K$32</c:f>
              <c:numCache>
                <c:formatCode>0.0</c:formatCode>
                <c:ptCount val="1"/>
                <c:pt idx="0">
                  <c:v>8.1111111111111107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клас'!$L$32</c:f>
              <c:numCache>
                <c:formatCode>0.0</c:formatCode>
                <c:ptCount val="1"/>
                <c:pt idx="0">
                  <c:v>8.7777777777777786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клас'!$M$32</c:f>
              <c:numCache>
                <c:formatCode>0.0</c:formatCode>
                <c:ptCount val="1"/>
                <c:pt idx="0">
                  <c:v>11.111111111111111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1"/>
          <c:order val="11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клас'!$N$32</c:f>
              <c:numCache>
                <c:formatCode>0.0</c:formatCode>
                <c:ptCount val="1"/>
                <c:pt idx="0">
                  <c:v>9.3333333333333339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12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клас'!$O$32</c:f>
              <c:numCache>
                <c:formatCode>0.0</c:formatCode>
                <c:ptCount val="1"/>
                <c:pt idx="0">
                  <c:v>10.222222222222221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3"/>
          <c:order val="13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клас'!$P$32</c:f>
              <c:numCache>
                <c:formatCode>0.0</c:formatCode>
                <c:ptCount val="1"/>
                <c:pt idx="0">
                  <c:v>9.375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4"/>
          <c:order val="14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клас'!$Q$32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5"/>
          <c:order val="15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'5 клас'!$R$32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9D-4E14-ADDC-6D69E5DB75A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5232"/>
        <c:axId val="24985600"/>
      </c:barChart>
      <c:catAx>
        <c:axId val="2497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4985600"/>
        <c:crosses val="autoZero"/>
        <c:auto val="1"/>
        <c:lblAlgn val="ctr"/>
        <c:lblOffset val="100"/>
        <c:noMultiLvlLbl val="1"/>
      </c:catAx>
      <c:valAx>
        <c:axId val="24985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49752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клас'!$C$32</c:f>
              <c:numCache>
                <c:formatCode>0.0</c:formatCode>
                <c:ptCount val="1"/>
                <c:pt idx="0">
                  <c:v>7.1818181818181817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клас'!$D$32</c:f>
              <c:numCache>
                <c:formatCode>0.0</c:formatCode>
                <c:ptCount val="1"/>
                <c:pt idx="0">
                  <c:v>7.6363636363636367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клас'!$E$32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клас'!$F$32</c:f>
              <c:numCache>
                <c:formatCode>0.0</c:formatCode>
                <c:ptCount val="1"/>
                <c:pt idx="0">
                  <c:v>6.2727272727272725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клас'!$G$32</c:f>
              <c:numCache>
                <c:formatCode>0.0</c:formatCode>
                <c:ptCount val="1"/>
                <c:pt idx="0">
                  <c:v>6.8181818181818183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клас'!$H$32</c:f>
              <c:numCache>
                <c:formatCode>0.0</c:formatCode>
                <c:ptCount val="1"/>
                <c:pt idx="0">
                  <c:v>6.0909090909090908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клас'!$I$32</c:f>
              <c:numCache>
                <c:formatCode>0.0</c:formatCode>
                <c:ptCount val="1"/>
                <c:pt idx="0">
                  <c:v>9.8181818181818183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клас'!$J$32</c:f>
              <c:numCache>
                <c:formatCode>0.0</c:formatCode>
                <c:ptCount val="1"/>
                <c:pt idx="0">
                  <c:v>8.454545454545455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клас'!$K$32</c:f>
              <c:numCache>
                <c:formatCode>0.0</c:formatCode>
                <c:ptCount val="1"/>
                <c:pt idx="0">
                  <c:v>6.6363636363636367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клас'!$L$32</c:f>
              <c:numCache>
                <c:formatCode>0.0</c:formatCode>
                <c:ptCount val="1"/>
                <c:pt idx="0">
                  <c:v>7.6363636363636367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клас'!$M$32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1"/>
          <c:order val="11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клас'!$N$32</c:f>
              <c:numCache>
                <c:formatCode>0.0</c:formatCode>
                <c:ptCount val="1"/>
                <c:pt idx="0">
                  <c:v>8.8181818181818183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12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клас'!$O$32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3"/>
          <c:order val="13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клас'!$P$32</c:f>
              <c:numCache>
                <c:formatCode>0.0</c:formatCode>
                <c:ptCount val="1"/>
                <c:pt idx="0">
                  <c:v>7.7272727272727275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4"/>
          <c:order val="14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клас'!$Q$32</c:f>
              <c:numCache>
                <c:formatCode>0.0</c:formatCode>
                <c:ptCount val="1"/>
                <c:pt idx="0">
                  <c:v>8.1818181818181817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5"/>
          <c:order val="15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'6 клас'!$R$32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F5A-4D8F-9A0F-FEB54773C1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0288"/>
        <c:axId val="25502464"/>
      </c:barChart>
      <c:catAx>
        <c:axId val="2550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5502464"/>
        <c:crosses val="autoZero"/>
        <c:auto val="1"/>
        <c:lblAlgn val="ctr"/>
        <c:lblOffset val="100"/>
        <c:noMultiLvlLbl val="1"/>
      </c:catAx>
      <c:valAx>
        <c:axId val="255024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55002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'7 клас'!$C$1</c:f>
              <c:strCache>
                <c:ptCount val="1"/>
                <c:pt idx="0">
                  <c:v>Українська мова 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'7 клас'!$C$2:$C$15</c:f>
              <c:numCache>
                <c:formatCode>General</c:formatCode>
                <c:ptCount val="14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11</c:v>
                </c:pt>
                <c:pt idx="12">
                  <c:v>5</c:v>
                </c:pt>
                <c:pt idx="1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C-497C-B2C4-5E7764B4122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5856"/>
        <c:axId val="25787776"/>
      </c:barChart>
      <c:catAx>
        <c:axId val="257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5787776"/>
        <c:crosses val="autoZero"/>
        <c:auto val="1"/>
        <c:lblAlgn val="ctr"/>
        <c:lblOffset val="100"/>
        <c:noMultiLvlLbl val="1"/>
      </c:catAx>
      <c:valAx>
        <c:axId val="257877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257858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 rt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'8 клас'!$C$1</c:f>
              <c:strCache>
                <c:ptCount val="1"/>
                <c:pt idx="0">
                  <c:v>Українська мова *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клас'!$C$2:$C$17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1"/>
          <c:tx>
            <c:strRef>
              <c:f>'8 клас'!$D$1</c:f>
              <c:strCache>
                <c:ptCount val="1"/>
                <c:pt idx="0">
                  <c:v>Українська література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клас'!$D$2:$D$17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2"/>
          <c:tx>
            <c:strRef>
              <c:f>'8 клас'!$E$1</c:f>
              <c:strCache>
                <c:ptCount val="1"/>
                <c:pt idx="0">
                  <c:v>Англійська мова 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клас'!$E$2:$E$17</c:f>
              <c:numCache>
                <c:formatCode>General</c:formatCode>
                <c:ptCount val="16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3"/>
          <c:tx>
            <c:strRef>
              <c:f>'8 клас'!#REF!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4"/>
          <c:tx>
            <c:strRef>
              <c:f>'8 клас'!$F$1</c:f>
              <c:strCache>
                <c:ptCount val="1"/>
                <c:pt idx="0">
                  <c:v>Зарубіжна література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клас'!$F$2:$F$17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5"/>
          <c:tx>
            <c:strRef>
              <c:f>'8 клас'!$G$1</c:f>
              <c:strCache>
                <c:ptCount val="1"/>
                <c:pt idx="0">
                  <c:v>Історія України*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клас'!$G$2:$G$17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6"/>
          <c:tx>
            <c:strRef>
              <c:f>'8 клас'!$H$1</c:f>
              <c:strCache>
                <c:ptCount val="1"/>
                <c:pt idx="0">
                  <c:v>Всесвітня історія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клас'!$H$2:$H$17</c:f>
              <c:numCache>
                <c:formatCode>General</c:formatCode>
                <c:ptCount val="16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4"/>
          <c:order val="7"/>
          <c:tx>
            <c:strRef>
              <c:f>'8 клас'!$I$1</c:f>
              <c:strCache>
                <c:ptCount val="1"/>
                <c:pt idx="0">
                  <c:v>Мистецтво</c:v>
                </c:pt>
              </c:strCache>
            </c:strRef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клас'!$I$2:$I$17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6"/>
          <c:order val="8"/>
          <c:tx>
            <c:strRef>
              <c:f>'8 клас'!$J$1</c:f>
              <c:strCache>
                <c:ptCount val="1"/>
                <c:pt idx="0">
                  <c:v>Алгебра</c:v>
                </c:pt>
              </c:strCache>
            </c:strRef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клас'!$J$2:$J$17</c:f>
              <c:numCache>
                <c:formatCode>General</c:formatCode>
                <c:ptCount val="16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8"/>
          <c:order val="9"/>
          <c:tx>
            <c:strRef>
              <c:f>'8 клас'!$K$1</c:f>
              <c:strCache>
                <c:ptCount val="1"/>
                <c:pt idx="0">
                  <c:v>Геометрія</c:v>
                </c:pt>
              </c:strCache>
            </c:strRef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'8 клас'!$K$2:$K$17</c:f>
              <c:numCache>
                <c:formatCode>General</c:formatCode>
                <c:ptCount val="16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D6B-446A-96F1-9A2BC6D912E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0"/>
          <c:order val="10"/>
          <c:tx>
            <c:strRef>
              <c:f>'8 клас'!$L$1</c:f>
              <c:strCache>
                <c:ptCount val="1"/>
                <c:pt idx="0">
                  <c:v>Біологія</c:v>
                </c:pt>
              </c:strCache>
            </c:strRef>
          </c:tx>
          <c:invertIfNegative val="1"/>
          <c:val>
            <c:numRef>
              <c:f>'8 клас'!$L$2:$L$17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D6B-446A-96F1-9A2BC6D912ED}"/>
            </c:ext>
          </c:extLst>
        </c:ser>
        <c:ser>
          <c:idx val="22"/>
          <c:order val="11"/>
          <c:tx>
            <c:strRef>
              <c:f>'8 клас'!$M$1</c:f>
              <c:strCache>
                <c:ptCount val="1"/>
                <c:pt idx="0">
                  <c:v>Географія</c:v>
                </c:pt>
              </c:strCache>
            </c:strRef>
          </c:tx>
          <c:invertIfNegative val="1"/>
          <c:val>
            <c:numRef>
              <c:f>'8 клас'!$M$2:$M$17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D6B-446A-96F1-9A2BC6D912ED}"/>
            </c:ext>
          </c:extLst>
        </c:ser>
        <c:ser>
          <c:idx val="24"/>
          <c:order val="12"/>
          <c:tx>
            <c:strRef>
              <c:f>'8 клас'!$N$1</c:f>
              <c:strCache>
                <c:ptCount val="1"/>
                <c:pt idx="0">
                  <c:v>Фізика</c:v>
                </c:pt>
              </c:strCache>
            </c:strRef>
          </c:tx>
          <c:invertIfNegative val="1"/>
          <c:val>
            <c:numRef>
              <c:f>'8 клас'!$N$2:$N$17</c:f>
              <c:numCache>
                <c:formatCode>General</c:formatCode>
                <c:ptCount val="1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D6B-446A-96F1-9A2BC6D912ED}"/>
            </c:ext>
          </c:extLst>
        </c:ser>
        <c:ser>
          <c:idx val="26"/>
          <c:order val="13"/>
          <c:tx>
            <c:strRef>
              <c:f>'8 клас'!$O$1</c:f>
              <c:strCache>
                <c:ptCount val="1"/>
                <c:pt idx="0">
                  <c:v>Хімія*</c:v>
                </c:pt>
              </c:strCache>
            </c:strRef>
          </c:tx>
          <c:invertIfNegative val="1"/>
          <c:val>
            <c:numRef>
              <c:f>'8 клас'!$O$2:$O$17</c:f>
              <c:numCache>
                <c:formatCode>General</c:formatCode>
                <c:ptCount val="16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D6B-446A-96F1-9A2BC6D912ED}"/>
            </c:ext>
          </c:extLst>
        </c:ser>
        <c:ser>
          <c:idx val="28"/>
          <c:order val="14"/>
          <c:tx>
            <c:strRef>
              <c:f>'8 клас'!$P$1</c:f>
              <c:strCache>
                <c:ptCount val="1"/>
                <c:pt idx="0">
                  <c:v>Технології</c:v>
                </c:pt>
              </c:strCache>
            </c:strRef>
          </c:tx>
          <c:invertIfNegative val="1"/>
          <c:val>
            <c:numRef>
              <c:f>'8 клас'!$P$2:$P$17</c:f>
              <c:numCache>
                <c:formatCode>General</c:formatCode>
                <c:ptCount val="16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D6B-446A-96F1-9A2BC6D912ED}"/>
            </c:ext>
          </c:extLst>
        </c:ser>
        <c:ser>
          <c:idx val="30"/>
          <c:order val="15"/>
          <c:tx>
            <c:strRef>
              <c:f>'8 клас'!$Q$1</c:f>
              <c:strCache>
                <c:ptCount val="1"/>
                <c:pt idx="0">
                  <c:v>Інформатика</c:v>
                </c:pt>
              </c:strCache>
            </c:strRef>
          </c:tx>
          <c:invertIfNegative val="1"/>
          <c:val>
            <c:numRef>
              <c:f>'8 клас'!$Q$2:$Q$17</c:f>
              <c:numCache>
                <c:formatCode>General</c:formatCode>
                <c:ptCount val="16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8D6B-446A-96F1-9A2BC6D912ED}"/>
            </c:ext>
          </c:extLst>
        </c:ser>
        <c:ser>
          <c:idx val="32"/>
          <c:order val="16"/>
          <c:tx>
            <c:strRef>
              <c:f>'8 клас'!$R$1</c:f>
              <c:strCache>
                <c:ptCount val="1"/>
                <c:pt idx="0">
                  <c:v>Основи здоров’я</c:v>
                </c:pt>
              </c:strCache>
            </c:strRef>
          </c:tx>
          <c:invertIfNegative val="1"/>
          <c:val>
            <c:numRef>
              <c:f>'8 клас'!$R$2:$R$17</c:f>
              <c:numCache>
                <c:formatCode>General</c:formatCode>
                <c:ptCount val="16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D6B-446A-96F1-9A2BC6D912ED}"/>
            </c:ext>
          </c:extLst>
        </c:ser>
        <c:ser>
          <c:idx val="34"/>
          <c:order val="17"/>
          <c:tx>
            <c:strRef>
              <c:f>'8 клас'!$S$1</c:f>
              <c:strCache>
                <c:ptCount val="1"/>
                <c:pt idx="0">
                  <c:v>Фізична культура***</c:v>
                </c:pt>
              </c:strCache>
            </c:strRef>
          </c:tx>
          <c:invertIfNegative val="1"/>
          <c:val>
            <c:numRef>
              <c:f>'8 клас'!$S$2:$S$17</c:f>
              <c:numCache>
                <c:formatCode>General</c:formatCode>
                <c:ptCount val="16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D6B-446A-96F1-9A2BC6D912ED}"/>
            </c:ext>
          </c:extLst>
        </c:ser>
        <c:ser>
          <c:idx val="36"/>
          <c:order val="18"/>
          <c:tx>
            <c:strRef>
              <c:f>'8 клас'!#REF!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1"/>
          <c:val>
            <c:numRef>
              <c:f>'8 клас'!#REF!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8D6B-446A-96F1-9A2BC6D912ED}"/>
            </c:ext>
          </c:extLst>
        </c:ser>
        <c:ser>
          <c:idx val="38"/>
          <c:order val="19"/>
          <c:tx>
            <c:strRef>
              <c:f>'8 клас'!#REF!</c:f>
              <c:strCache>
                <c:ptCount val="1"/>
                <c:pt idx="0">
                  <c:v>#ССЫЛКА!</c:v>
                </c:pt>
              </c:strCache>
            </c:strRef>
          </c:tx>
          <c:invertIfNegative val="1"/>
          <c:val>
            <c:numRef>
              <c:f>'8 клас'!#REF!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D6B-446A-96F1-9A2BC6D91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45472"/>
        <c:axId val="138220672"/>
      </c:barChart>
      <c:catAx>
        <c:axId val="13834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220672"/>
        <c:crosses val="autoZero"/>
        <c:auto val="1"/>
        <c:lblAlgn val="ctr"/>
        <c:lblOffset val="100"/>
        <c:noMultiLvlLbl val="1"/>
      </c:catAx>
      <c:valAx>
        <c:axId val="1382206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345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клас'!$C$32</c:f>
              <c:numCache>
                <c:formatCode>0.0</c:formatCode>
                <c:ptCount val="1"/>
                <c:pt idx="0">
                  <c:v>7.2105263157894735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клас'!$D$32</c:f>
              <c:numCache>
                <c:formatCode>0.0</c:formatCode>
                <c:ptCount val="1"/>
                <c:pt idx="0">
                  <c:v>6.8947368421052628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клас'!$E$32</c:f>
              <c:numCache>
                <c:formatCode>0.0</c:formatCode>
                <c:ptCount val="1"/>
                <c:pt idx="0">
                  <c:v>5.6315789473684212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клас'!$F$32</c:f>
              <c:numCache>
                <c:formatCode>0.0</c:formatCode>
                <c:ptCount val="1"/>
                <c:pt idx="0">
                  <c:v>7.0526315789473681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клас'!$G$32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клас'!$H$32</c:f>
              <c:numCache>
                <c:formatCode>0.0</c:formatCode>
                <c:ptCount val="1"/>
                <c:pt idx="0">
                  <c:v>7.4210526315789478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клас'!$I$32</c:f>
              <c:numCache>
                <c:formatCode>0.0</c:formatCode>
                <c:ptCount val="1"/>
                <c:pt idx="0">
                  <c:v>7.1578947368421053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клас'!$J$32</c:f>
              <c:numCache>
                <c:formatCode>0.0</c:formatCode>
                <c:ptCount val="1"/>
                <c:pt idx="0">
                  <c:v>7.1578947368421053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клас'!$K$32</c:f>
              <c:numCache>
                <c:formatCode>0.0</c:formatCode>
                <c:ptCount val="1"/>
                <c:pt idx="0">
                  <c:v>6.4736842105263159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клас'!$L$32</c:f>
              <c:numCache>
                <c:formatCode>0.0</c:formatCode>
                <c:ptCount val="1"/>
                <c:pt idx="0">
                  <c:v>6.6842105263157894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клас'!$M$32</c:f>
              <c:numCache>
                <c:formatCode>0.0</c:formatCode>
                <c:ptCount val="1"/>
                <c:pt idx="0">
                  <c:v>6.4736842105263159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1"/>
          <c:order val="11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клас'!$N$32</c:f>
              <c:numCache>
                <c:formatCode>0.0</c:formatCode>
                <c:ptCount val="1"/>
                <c:pt idx="0">
                  <c:v>5.6842105263157894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12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клас'!$O$32</c:f>
              <c:numCache>
                <c:formatCode>0.0</c:formatCode>
                <c:ptCount val="1"/>
                <c:pt idx="0">
                  <c:v>8.1052631578947363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3"/>
          <c:order val="13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клас'!$P$32</c:f>
              <c:numCache>
                <c:formatCode>0.0</c:formatCode>
                <c:ptCount val="1"/>
                <c:pt idx="0">
                  <c:v>6.4736842105263159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4"/>
          <c:order val="14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клас'!$Q$32</c:f>
              <c:numCache>
                <c:formatCode>0.0</c:formatCode>
                <c:ptCount val="1"/>
                <c:pt idx="0">
                  <c:v>6.7368421052631575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5"/>
          <c:order val="15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клас'!$R$32</c:f>
              <c:numCache>
                <c:formatCode>0.0</c:formatCode>
                <c:ptCount val="1"/>
                <c:pt idx="0">
                  <c:v>10.789473684210526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6"/>
          <c:order val="16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клас'!$S$32</c:f>
              <c:numCache>
                <c:formatCode>0.0</c:formatCode>
                <c:ptCount val="1"/>
                <c:pt idx="0">
                  <c:v>7.4210526315789478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7"/>
          <c:order val="17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клас'!$T$32</c:f>
              <c:numCache>
                <c:formatCode>0.0</c:formatCode>
                <c:ptCount val="1"/>
                <c:pt idx="0">
                  <c:v>9.3333333333333339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8"/>
          <c:order val="18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клас'!$U$32</c:f>
              <c:numCache>
                <c:formatCode>0.0</c:formatCode>
                <c:ptCount val="1"/>
                <c:pt idx="0">
                  <c:v>6.7894736842105265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9"/>
          <c:order val="19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'9 клас'!$V$32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9EA-4559-8932-747FDEFB36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85984"/>
        <c:axId val="138682368"/>
      </c:barChart>
      <c:catAx>
        <c:axId val="13858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682368"/>
        <c:crosses val="autoZero"/>
        <c:auto val="1"/>
        <c:lblAlgn val="ctr"/>
        <c:lblOffset val="100"/>
        <c:noMultiLvlLbl val="1"/>
      </c:catAx>
      <c:valAx>
        <c:axId val="1386823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5859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клас'!$C$32</c:f>
              <c:numCache>
                <c:formatCode>0.0</c:formatCode>
                <c:ptCount val="1"/>
                <c:pt idx="0">
                  <c:v>6.8888888888888893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клас'!$D$32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клас'!$E$32</c:f>
              <c:numCache>
                <c:formatCode>0.0</c:formatCode>
                <c:ptCount val="1"/>
                <c:pt idx="0">
                  <c:v>7.5555555555555554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клас'!$F$32</c:f>
              <c:numCache>
                <c:formatCode>0.0</c:formatCode>
                <c:ptCount val="1"/>
                <c:pt idx="0">
                  <c:v>6.5555555555555554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клас'!$G$32</c:f>
              <c:numCache>
                <c:formatCode>0.0</c:formatCode>
                <c:ptCount val="1"/>
                <c:pt idx="0">
                  <c:v>7.333333333333333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клас'!$H$32</c:f>
              <c:numCache>
                <c:formatCode>0.0</c:formatCode>
                <c:ptCount val="1"/>
                <c:pt idx="0">
                  <c:v>7.333333333333333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клас'!$I$32</c:f>
              <c:numCache>
                <c:formatCode>0.0</c:formatCode>
                <c:ptCount val="1"/>
                <c:pt idx="0">
                  <c:v>8.1111111111111107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клас'!$J$32</c:f>
              <c:numCache>
                <c:formatCode>0.0</c:formatCode>
                <c:ptCount val="1"/>
                <c:pt idx="0">
                  <c:v>7.1111111111111107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клас'!$K$32</c:f>
              <c:numCache>
                <c:formatCode>0.0</c:formatCode>
                <c:ptCount val="1"/>
                <c:pt idx="0">
                  <c:v>7.1111111111111107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клас'!$L$32</c:f>
              <c:numCache>
                <c:formatCode>0.0</c:formatCode>
                <c:ptCount val="1"/>
                <c:pt idx="0">
                  <c:v>7.1111111111111107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клас'!$M$32</c:f>
              <c:numCache>
                <c:formatCode>0.0</c:formatCode>
                <c:ptCount val="1"/>
                <c:pt idx="0">
                  <c:v>8.4444444444444446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1"/>
          <c:order val="11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клас'!$N$32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12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клас'!$O$32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3"/>
          <c:order val="13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'10 клас'!$P$32</c:f>
              <c:numCache>
                <c:formatCode>0.0</c:formatCode>
                <c:ptCount val="1"/>
                <c:pt idx="0">
                  <c:v>6.8888888888888893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101-4AEA-889F-FFC13CA618D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32992"/>
        <c:axId val="138934912"/>
      </c:barChart>
      <c:catAx>
        <c:axId val="13893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934912"/>
        <c:crosses val="autoZero"/>
        <c:auto val="1"/>
        <c:lblAlgn val="ctr"/>
        <c:lblOffset val="100"/>
        <c:noMultiLvlLbl val="1"/>
      </c:catAx>
      <c:valAx>
        <c:axId val="1389349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9329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клас'!$C$32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клас'!$D$32</c:f>
              <c:numCache>
                <c:formatCode>0.0</c:formatCode>
                <c:ptCount val="1"/>
                <c:pt idx="0">
                  <c:v>6.666666666666667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клас'!$E$32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клас'!$F$32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клас'!$G$32</c:f>
              <c:numCache>
                <c:formatCode>0.0</c:formatCode>
                <c:ptCount val="1"/>
                <c:pt idx="0">
                  <c:v>7.833333333333333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клас'!$H$32</c:f>
              <c:numCache>
                <c:formatCode>0.0</c:formatCode>
                <c:ptCount val="1"/>
                <c:pt idx="0">
                  <c:v>7.666666666666667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клас'!$I$32</c:f>
              <c:numCache>
                <c:formatCode>0.0</c:formatCode>
                <c:ptCount val="1"/>
                <c:pt idx="0">
                  <c:v>5.333333333333333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клас'!$J$32</c:f>
              <c:numCache>
                <c:formatCode>0.0</c:formatCode>
                <c:ptCount val="1"/>
                <c:pt idx="0">
                  <c:v>6.833333333333333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клас'!$K$32</c:f>
              <c:numCache>
                <c:formatCode>0.0</c:formatCode>
                <c:ptCount val="1"/>
                <c:pt idx="0">
                  <c:v>6.666666666666667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клас'!$L$32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клас'!$M$32</c:f>
              <c:numCache>
                <c:formatCode>0.0</c:formatCode>
                <c:ptCount val="1"/>
                <c:pt idx="0">
                  <c:v>7.333333333333333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1"/>
          <c:order val="11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клас'!$N$32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12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клас'!$O$32</c:f>
              <c:numCache>
                <c:formatCode>0.0</c:formatCode>
                <c:ptCount val="1"/>
                <c:pt idx="0">
                  <c:v>7.833333333333333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3"/>
          <c:order val="13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клас'!$P$32</c:f>
              <c:numCache>
                <c:formatCode>0.0</c:formatCode>
                <c:ptCount val="1"/>
                <c:pt idx="0">
                  <c:v>4.833333333333333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4"/>
          <c:order val="14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клас'!$Q$32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5"/>
          <c:order val="15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'11 клас'!$R$32</c:f>
              <c:numCache>
                <c:formatCode>0.0</c:formatCode>
                <c:ptCount val="1"/>
                <c:pt idx="0">
                  <c:v>9.3333333333333339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F68-4C5D-9960-523EABF7790B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6"/>
          <c:order val="16"/>
          <c:invertIfNegative val="1"/>
          <c:val>
            <c:numRef>
              <c:f>'11 клас'!$S$32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F68-4C5D-9960-523EABF77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43104"/>
        <c:axId val="138961664"/>
      </c:barChart>
      <c:catAx>
        <c:axId val="13894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961664"/>
        <c:crosses val="autoZero"/>
        <c:auto val="1"/>
        <c:lblAlgn val="ctr"/>
        <c:lblOffset val="100"/>
        <c:noMultiLvlLbl val="1"/>
      </c:catAx>
      <c:valAx>
        <c:axId val="138961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89431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3"/>
          <c:order val="3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Узагальнена!$E$10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5"/>
          <c:order val="5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6"/>
          <c:order val="6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7"/>
          <c:order val="7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Узагальнена!$I$10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8"/>
          <c:order val="8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9"/>
          <c:order val="9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Узагальнена!$K$10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0"/>
          <c:order val="1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Узагальнена!$L$10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1"/>
          <c:order val="11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Узагальнена!$M$10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2"/>
          <c:order val="12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Узагальнена!$N$10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3"/>
          <c:order val="13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Узагальнена!$O$10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4"/>
          <c:order val="14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Узагальнена!$P$10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5"/>
          <c:order val="15"/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Узагальнена!$Q$10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6"/>
          <c:order val="16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Узагальнена!$R$10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7"/>
          <c:order val="17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Узагальнена!$S$10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8"/>
          <c:order val="18"/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Узагальнена!$T$10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9"/>
          <c:order val="19"/>
          <c:spPr>
            <a:solidFill>
              <a:srgbClr val="D0E0E3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Узагальнена!$U$10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0"/>
          <c:order val="20"/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528F-4BB0-8BE9-A563E0AE8978}"/>
              </c:ext>
            </c:extLst>
          </c:dPt>
          <c:val>
            <c:numRef>
              <c:f>Узагальнена!$V$10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1"/>
          <c:order val="21"/>
          <c:spPr>
            <a:solidFill>
              <a:srgbClr val="FF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528F-4BB0-8BE9-A563E0AE8978}"/>
              </c:ext>
            </c:extLst>
          </c:dPt>
          <c:val>
            <c:numRef>
              <c:f>Узагальнена!$W$10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2"/>
          <c:order val="22"/>
          <c:spPr>
            <a:solidFill>
              <a:srgbClr val="00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528F-4BB0-8BE9-A563E0AE8978}"/>
              </c:ext>
            </c:extLst>
          </c:dPt>
          <c:val>
            <c:numRef>
              <c:f>Узагальнена!$X$10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3"/>
          <c:order val="23"/>
          <c:spPr>
            <a:solidFill>
              <a:srgbClr val="9900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528F-4BB0-8BE9-A563E0AE8978}"/>
              </c:ext>
            </c:extLst>
          </c:dPt>
          <c:val>
            <c:numRef>
              <c:f>Узагальнена!$Y$10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4"/>
          <c:order val="24"/>
          <c:spPr>
            <a:solidFill>
              <a:srgbClr val="CC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80000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28F-4BB0-8BE9-A563E0AE8978}"/>
              </c:ext>
            </c:extLst>
          </c:dPt>
          <c:val>
            <c:numRef>
              <c:f>Узагальнена!$Z$10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5"/>
          <c:order val="25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Узагальнена!$AA$10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6"/>
          <c:order val="26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0B5394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28F-4BB0-8BE9-A563E0AE8978}"/>
              </c:ext>
            </c:extLst>
          </c:dPt>
          <c:val>
            <c:numRef>
              <c:f>Узагальнена!$AB$10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7"/>
          <c:order val="27"/>
          <c:spPr>
            <a:solidFill>
              <a:srgbClr val="00FF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8-528F-4BB0-8BE9-A563E0AE8978}"/>
              </c:ext>
            </c:extLst>
          </c:dPt>
          <c:val>
            <c:numRef>
              <c:f>Узагальнена!$AC$10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8"/>
          <c:order val="28"/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528F-4BB0-8BE9-A563E0AE8978}"/>
              </c:ext>
            </c:extLst>
          </c:dPt>
          <c:val>
            <c:numRef>
              <c:f>Узагальнена!$AD$10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9"/>
          <c:order val="29"/>
          <c:spPr>
            <a:solidFill>
              <a:srgbClr val="1155CC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528F-4BB0-8BE9-A563E0AE8978}"/>
              </c:ext>
            </c:extLst>
          </c:dPt>
          <c:val>
            <c:numRef>
              <c:f>Узагальнена!$AE$10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528F-4BB0-8BE9-A563E0AE897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12224"/>
        <c:axId val="139414144"/>
      </c:barChart>
      <c:catAx>
        <c:axId val="1394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9414144"/>
        <c:crosses val="autoZero"/>
        <c:auto val="1"/>
        <c:lblAlgn val="ctr"/>
        <c:lblOffset val="100"/>
        <c:noMultiLvlLbl val="1"/>
      </c:catAx>
      <c:valAx>
        <c:axId val="1394141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94122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uk-UA" b="0">
                <a:solidFill>
                  <a:srgbClr val="757575"/>
                </a:solidFill>
                <a:latin typeface="+mn-lt"/>
              </a:rPr>
              <a:t>кількість учнів з високим і достатнім рівнем/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4F-4EEC-B700-614F75BB5316}"/>
              </c:ext>
            </c:extLst>
          </c:dPt>
          <c:dPt>
            <c:idx val="2"/>
            <c:invertIfNegative val="1"/>
            <c:bubble3D val="0"/>
            <c:spPr>
              <a:solidFill>
                <a:srgbClr val="0000FF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4F-4EEC-B700-614F75BB5316}"/>
              </c:ext>
            </c:extLst>
          </c:dPt>
          <c:dPt>
            <c:idx val="3"/>
            <c:invertIfNegative val="1"/>
            <c:bubble3D val="0"/>
            <c:spPr>
              <a:solidFill>
                <a:srgbClr val="00FFFF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4F-4EEC-B700-614F75BB5316}"/>
              </c:ext>
            </c:extLst>
          </c:dPt>
          <c:dPt>
            <c:idx val="4"/>
            <c:invertIfNegative val="1"/>
            <c:bubble3D val="0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4F-4EEC-B700-614F75BB5316}"/>
              </c:ext>
            </c:extLst>
          </c:dPt>
          <c:dPt>
            <c:idx val="5"/>
            <c:invertIfNegative val="1"/>
            <c:bubble3D val="0"/>
            <c:spPr>
              <a:solidFill>
                <a:srgbClr val="9900FF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4F-4EEC-B700-614F75BB5316}"/>
              </c:ext>
            </c:extLst>
          </c:dPt>
          <c:dPt>
            <c:idx val="6"/>
            <c:invertIfNegative val="1"/>
            <c:bubble3D val="0"/>
            <c:spPr>
              <a:solidFill>
                <a:srgbClr val="FF9900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4F-4EEC-B700-614F75BB5316}"/>
              </c:ext>
            </c:extLst>
          </c:dPt>
          <c:dPt>
            <c:idx val="7"/>
            <c:invertIfNegative val="1"/>
            <c:bubble3D val="0"/>
            <c:spPr>
              <a:solidFill>
                <a:srgbClr val="FF00FF"/>
              </a:solidFill>
              <a:ln cmpd="sng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4F-4EEC-B700-614F75BB5316}"/>
              </c:ext>
            </c:extLst>
          </c:dPt>
          <c:cat>
            <c:strRef>
              <c:f>Якість_знань!$A$4:$A$11</c:f>
              <c:strCache>
                <c:ptCount val="8"/>
                <c:pt idx="0">
                  <c:v>Українська мова</c:v>
                </c:pt>
                <c:pt idx="1">
                  <c:v>Математика</c:v>
                </c:pt>
                <c:pt idx="2">
                  <c:v>Іноземна мова</c:v>
                </c:pt>
                <c:pt idx="3">
                  <c:v>Історія України</c:v>
                </c:pt>
                <c:pt idx="4">
                  <c:v>Біологія</c:v>
                </c:pt>
                <c:pt idx="5">
                  <c:v>Географія</c:v>
                </c:pt>
                <c:pt idx="6">
                  <c:v>Фізика</c:v>
                </c:pt>
                <c:pt idx="7">
                  <c:v>Хімія</c:v>
                </c:pt>
              </c:strCache>
            </c:strRef>
          </c:cat>
          <c:val>
            <c:numRef>
              <c:f>Якість_знань!$C$4:$C$11</c:f>
              <c:numCache>
                <c:formatCode>General</c:formatCode>
                <c:ptCount val="8"/>
                <c:pt idx="0">
                  <c:v>35</c:v>
                </c:pt>
                <c:pt idx="1">
                  <c:v>30</c:v>
                </c:pt>
                <c:pt idx="2">
                  <c:v>20</c:v>
                </c:pt>
                <c:pt idx="3">
                  <c:v>41</c:v>
                </c:pt>
                <c:pt idx="4">
                  <c:v>34</c:v>
                </c:pt>
                <c:pt idx="5">
                  <c:v>22</c:v>
                </c:pt>
                <c:pt idx="6">
                  <c:v>36</c:v>
                </c:pt>
                <c:pt idx="7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C4F-4EEC-B700-614F75BB531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507200"/>
        <c:axId val="139509120"/>
        <c:axId val="0"/>
      </c:bar3DChart>
      <c:catAx>
        <c:axId val="1395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9509120"/>
        <c:crosses val="autoZero"/>
        <c:auto val="1"/>
        <c:lblAlgn val="ctr"/>
        <c:lblOffset val="100"/>
        <c:noMultiLvlLbl val="1"/>
      </c:catAx>
      <c:valAx>
        <c:axId val="139509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uk-UA" b="0">
                    <a:solidFill>
                      <a:srgbClr val="000000"/>
                    </a:solidFill>
                    <a:latin typeface="+mn-lt"/>
                  </a:rPr>
                  <a:t>кількість учнів з високим і достатнім рівнем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1395072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uk-UA" b="0">
                <a:solidFill>
                  <a:srgbClr val="757575"/>
                </a:solidFill>
                <a:latin typeface="+mn-lt"/>
              </a:rPr>
              <a:t>/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3C47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01-43FE-B382-4387F435BDD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01-43FE-B382-4387F435BDD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01-43FE-B382-4387F435BDD9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01-43FE-B382-4387F435BDD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801-43FE-B382-4387F435BDD9}"/>
              </c:ext>
            </c:extLst>
          </c:dPt>
          <c:dPt>
            <c:idx val="5"/>
            <c:bubble3D val="0"/>
            <c:spPr>
              <a:solidFill>
                <a:srgbClr val="9900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801-43FE-B382-4387F435BDD9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801-43FE-B382-4387F435BDD9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801-43FE-B382-4387F435BDD9}"/>
              </c:ext>
            </c:extLst>
          </c:dPt>
          <c:cat>
            <c:strRef>
              <c:f>Якість_знань!$A$4:$A$11</c:f>
              <c:strCache>
                <c:ptCount val="8"/>
                <c:pt idx="0">
                  <c:v>Українська мова</c:v>
                </c:pt>
                <c:pt idx="1">
                  <c:v>Математика</c:v>
                </c:pt>
                <c:pt idx="2">
                  <c:v>Іноземна мова</c:v>
                </c:pt>
                <c:pt idx="3">
                  <c:v>Історія України</c:v>
                </c:pt>
                <c:pt idx="4">
                  <c:v>Біологія</c:v>
                </c:pt>
                <c:pt idx="5">
                  <c:v>Географія</c:v>
                </c:pt>
                <c:pt idx="6">
                  <c:v>Фізика</c:v>
                </c:pt>
                <c:pt idx="7">
                  <c:v>Хімія</c:v>
                </c:pt>
              </c:strCache>
            </c:strRef>
          </c:cat>
          <c:val>
            <c:numRef>
              <c:f>Якість_знань!$D$4:$D$11</c:f>
              <c:numCache>
                <c:formatCode>0.0</c:formatCode>
                <c:ptCount val="8"/>
                <c:pt idx="0">
                  <c:v>44.303797468354432</c:v>
                </c:pt>
                <c:pt idx="1">
                  <c:v>37.974683544303801</c:v>
                </c:pt>
                <c:pt idx="2">
                  <c:v>25.316455696202532</c:v>
                </c:pt>
                <c:pt idx="3">
                  <c:v>51.898734177215189</c:v>
                </c:pt>
                <c:pt idx="4">
                  <c:v>48.571428571428569</c:v>
                </c:pt>
                <c:pt idx="5">
                  <c:v>31.428571428571427</c:v>
                </c:pt>
                <c:pt idx="6">
                  <c:v>61.016949152542374</c:v>
                </c:pt>
                <c:pt idx="7">
                  <c:v>45.762711864406782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801-43FE-B382-4387F435B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16669</xdr:colOff>
      <xdr:row>33</xdr:row>
      <xdr:rowOff>180975</xdr:rowOff>
    </xdr:from>
    <xdr:ext cx="5715000" cy="3533775"/>
    <xdr:graphicFrame macro="">
      <xdr:nvGraphicFramePr>
        <xdr:cNvPr id="407613417" name="Chart 1" title="Діаграма">
          <a:extLst>
            <a:ext uri="{FF2B5EF4-FFF2-40B4-BE49-F238E27FC236}">
              <a16:creationId xmlns:a16="http://schemas.microsoft.com/office/drawing/2014/main" xmlns="" id="{00000000-0008-0000-0200-0000E9AF4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52</xdr:row>
      <xdr:rowOff>47625</xdr:rowOff>
    </xdr:from>
    <xdr:ext cx="5715000" cy="3533775"/>
    <xdr:graphicFrame macro="">
      <xdr:nvGraphicFramePr>
        <xdr:cNvPr id="1469333770" name="Chart 2" title="Діаграма">
          <a:extLst>
            <a:ext uri="{FF2B5EF4-FFF2-40B4-BE49-F238E27FC236}">
              <a16:creationId xmlns:a16="http://schemas.microsoft.com/office/drawing/2014/main" xmlns="" id="{00000000-0008-0000-0300-00000A4194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51</xdr:row>
      <xdr:rowOff>47625</xdr:rowOff>
    </xdr:from>
    <xdr:ext cx="5715000" cy="3533775"/>
    <xdr:graphicFrame macro="">
      <xdr:nvGraphicFramePr>
        <xdr:cNvPr id="60723711" name="Chart 3" title="Діаграма">
          <a:extLst>
            <a:ext uri="{FF2B5EF4-FFF2-40B4-BE49-F238E27FC236}">
              <a16:creationId xmlns:a16="http://schemas.microsoft.com/office/drawing/2014/main" xmlns="" id="{00000000-0008-0000-0400-0000FF919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200025</xdr:colOff>
      <xdr:row>51</xdr:row>
      <xdr:rowOff>152400</xdr:rowOff>
    </xdr:from>
    <xdr:ext cx="5715000" cy="3533775"/>
    <xdr:graphicFrame macro="">
      <xdr:nvGraphicFramePr>
        <xdr:cNvPr id="1526925218" name="Chart 4" title="Діаграма">
          <a:extLst>
            <a:ext uri="{FF2B5EF4-FFF2-40B4-BE49-F238E27FC236}">
              <a16:creationId xmlns:a16="http://schemas.microsoft.com/office/drawing/2014/main" xmlns="" id="{00000000-0008-0000-0500-0000A2070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50</xdr:row>
      <xdr:rowOff>47625</xdr:rowOff>
    </xdr:from>
    <xdr:ext cx="9629775" cy="4572000"/>
    <xdr:graphicFrame macro="">
      <xdr:nvGraphicFramePr>
        <xdr:cNvPr id="1680062954" name="Chart 5" title="Діаграма">
          <a:extLst>
            <a:ext uri="{FF2B5EF4-FFF2-40B4-BE49-F238E27FC236}">
              <a16:creationId xmlns:a16="http://schemas.microsoft.com/office/drawing/2014/main" xmlns="" id="{00000000-0008-0000-0600-0000EAB92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1638300</xdr:colOff>
      <xdr:row>53</xdr:row>
      <xdr:rowOff>85725</xdr:rowOff>
    </xdr:from>
    <xdr:ext cx="10525125" cy="3533775"/>
    <xdr:graphicFrame macro="">
      <xdr:nvGraphicFramePr>
        <xdr:cNvPr id="1835883060" name="Chart 6" title="Діаграма">
          <a:extLst>
            <a:ext uri="{FF2B5EF4-FFF2-40B4-BE49-F238E27FC236}">
              <a16:creationId xmlns:a16="http://schemas.microsoft.com/office/drawing/2014/main" xmlns="" id="{00000000-0008-0000-0700-0000345A6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1695450</xdr:colOff>
      <xdr:row>51</xdr:row>
      <xdr:rowOff>47625</xdr:rowOff>
    </xdr:from>
    <xdr:ext cx="8124825" cy="4343400"/>
    <xdr:graphicFrame macro="">
      <xdr:nvGraphicFramePr>
        <xdr:cNvPr id="31018005" name="Chart 7" title="Діаграма">
          <a:extLst>
            <a:ext uri="{FF2B5EF4-FFF2-40B4-BE49-F238E27FC236}">
              <a16:creationId xmlns:a16="http://schemas.microsoft.com/office/drawing/2014/main" xmlns="" id="{00000000-0008-0000-0800-0000154CD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10</xdr:row>
      <xdr:rowOff>152400</xdr:rowOff>
    </xdr:from>
    <xdr:ext cx="12515850" cy="7381875"/>
    <xdr:graphicFrame macro="">
      <xdr:nvGraphicFramePr>
        <xdr:cNvPr id="632579680" name="Chart 8" title="Діаграма">
          <a:extLst>
            <a:ext uri="{FF2B5EF4-FFF2-40B4-BE49-F238E27FC236}">
              <a16:creationId xmlns:a16="http://schemas.microsoft.com/office/drawing/2014/main" xmlns="" id="{00000000-0008-0000-0900-00006066B4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12</xdr:row>
      <xdr:rowOff>28575</xdr:rowOff>
    </xdr:from>
    <xdr:ext cx="5715000" cy="3533775"/>
    <xdr:graphicFrame macro="">
      <xdr:nvGraphicFramePr>
        <xdr:cNvPr id="1863505577" name="Chart 9" title="Діаграма">
          <a:extLst>
            <a:ext uri="{FF2B5EF4-FFF2-40B4-BE49-F238E27FC236}">
              <a16:creationId xmlns:a16="http://schemas.microsoft.com/office/drawing/2014/main" xmlns="" id="{00000000-0008-0000-0A00-0000A9D61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161925</xdr:colOff>
      <xdr:row>12</xdr:row>
      <xdr:rowOff>28575</xdr:rowOff>
    </xdr:from>
    <xdr:ext cx="5715000" cy="3533775"/>
    <xdr:graphicFrame macro="">
      <xdr:nvGraphicFramePr>
        <xdr:cNvPr id="1610640525" name="Chart 10" title="Діаграма">
          <a:extLst>
            <a:ext uri="{FF2B5EF4-FFF2-40B4-BE49-F238E27FC236}">
              <a16:creationId xmlns:a16="http://schemas.microsoft.com/office/drawing/2014/main" xmlns="" id="{00000000-0008-0000-0A00-00008D6C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4F4F4"/>
      </a:lt1>
      <a:dk2>
        <a:srgbClr val="000000"/>
      </a:dk2>
      <a:lt2>
        <a:srgbClr val="F4F4F4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00"/>
  <sheetViews>
    <sheetView topLeftCell="B1" zoomScaleNormal="100" workbookViewId="0"/>
  </sheetViews>
  <sheetFormatPr defaultColWidth="14.42578125" defaultRowHeight="15" customHeight="1"/>
  <cols>
    <col min="1" max="26" width="8.7109375" customWidth="1"/>
  </cols>
  <sheetData>
    <row r="3" spans="1:25" ht="46.5">
      <c r="D3" s="61" t="s">
        <v>118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7" spans="1:25" ht="12" customHeight="1"/>
    <row r="8" spans="1:25" ht="15" hidden="1" customHeight="1"/>
    <row r="9" spans="1:25" ht="24" customHeight="1">
      <c r="A9" s="63" t="s">
        <v>119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</row>
    <row r="10" spans="1:25" ht="54" customHeight="1">
      <c r="A10" s="64" t="s">
        <v>120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ht="60.75" customHeight="1">
      <c r="A11" s="65" t="s">
        <v>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5" ht="1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5" ht="46.5" customHeight="1">
      <c r="A13" s="66" t="s">
        <v>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ht="1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ht="50.25" customHeight="1">
      <c r="A15" s="67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8"/>
  <sheetViews>
    <sheetView zoomScale="150" zoomScaleNormal="150" workbookViewId="0">
      <selection activeCell="E13" sqref="E13"/>
    </sheetView>
  </sheetViews>
  <sheetFormatPr defaultColWidth="14.42578125" defaultRowHeight="15" customHeight="1"/>
  <sheetData>
    <row r="1" spans="1:5" ht="45">
      <c r="A1" s="1" t="s">
        <v>2</v>
      </c>
      <c r="B1" s="1" t="s">
        <v>3</v>
      </c>
      <c r="C1" s="1" t="s">
        <v>4</v>
      </c>
      <c r="D1" s="1" t="s">
        <v>5</v>
      </c>
      <c r="E1" s="1" t="s">
        <v>128</v>
      </c>
    </row>
    <row r="2" spans="1:5">
      <c r="A2" s="2" t="s">
        <v>6</v>
      </c>
      <c r="B2" s="2">
        <v>9</v>
      </c>
      <c r="C2" s="2">
        <v>67</v>
      </c>
      <c r="D2" s="3">
        <v>30</v>
      </c>
      <c r="E2" s="2">
        <v>37</v>
      </c>
    </row>
    <row r="3" spans="1:5">
      <c r="A3" s="2" t="s">
        <v>7</v>
      </c>
      <c r="B3" s="2"/>
      <c r="C3" s="2"/>
      <c r="D3" s="3"/>
      <c r="E3" s="2"/>
    </row>
    <row r="4" spans="1:5">
      <c r="A4" s="2" t="s">
        <v>8</v>
      </c>
      <c r="B4" s="4">
        <v>20</v>
      </c>
      <c r="C4" s="2">
        <v>159</v>
      </c>
      <c r="D4" s="3">
        <v>139</v>
      </c>
      <c r="E4" s="2">
        <v>20</v>
      </c>
    </row>
    <row r="5" spans="1:5">
      <c r="A5" s="2" t="s">
        <v>9</v>
      </c>
      <c r="B5" s="2">
        <v>5</v>
      </c>
      <c r="C5" s="2">
        <v>25</v>
      </c>
      <c r="D5" s="3">
        <v>14</v>
      </c>
      <c r="E5" s="2">
        <v>11</v>
      </c>
    </row>
    <row r="6" spans="1:5">
      <c r="A6" s="2" t="s">
        <v>10</v>
      </c>
      <c r="B6" s="2">
        <v>19</v>
      </c>
      <c r="C6" s="2">
        <v>162</v>
      </c>
      <c r="D6" s="3">
        <v>88</v>
      </c>
      <c r="E6" s="2">
        <v>74</v>
      </c>
    </row>
    <row r="7" spans="1:5">
      <c r="A7" s="2" t="s">
        <v>11</v>
      </c>
      <c r="B7" s="2">
        <v>9</v>
      </c>
      <c r="C7" s="2">
        <v>94</v>
      </c>
      <c r="D7" s="3">
        <v>69</v>
      </c>
      <c r="E7" s="2">
        <v>25</v>
      </c>
    </row>
    <row r="8" spans="1:5">
      <c r="A8" s="2" t="s">
        <v>12</v>
      </c>
      <c r="B8" s="2">
        <v>6</v>
      </c>
      <c r="C8" s="2">
        <v>108</v>
      </c>
      <c r="D8" s="3">
        <v>73</v>
      </c>
      <c r="E8" s="2">
        <v>35</v>
      </c>
    </row>
    <row r="18" spans="1:3" ht="15" customHeight="1">
      <c r="A18" s="5" t="s">
        <v>13</v>
      </c>
      <c r="B18" s="5"/>
      <c r="C18" s="5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06"/>
  <sheetViews>
    <sheetView topLeftCell="AI1" zoomScale="90" zoomScaleNormal="90" workbookViewId="0">
      <pane ySplit="9" topLeftCell="A10" activePane="bottomLeft" state="frozen"/>
      <selection pane="bottomLeft" activeCell="P9" sqref="P9"/>
    </sheetView>
  </sheetViews>
  <sheetFormatPr defaultColWidth="14.42578125" defaultRowHeight="15" customHeight="1"/>
  <cols>
    <col min="1" max="1" width="5.5703125" customWidth="1"/>
    <col min="2" max="2" width="25.7109375" customWidth="1"/>
    <col min="3" max="4" width="5.85546875" customWidth="1"/>
    <col min="5" max="5" width="5.5703125" customWidth="1"/>
    <col min="6" max="6" width="6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42578125" customWidth="1"/>
    <col min="12" max="12" width="5.5703125" customWidth="1"/>
    <col min="13" max="13" width="5.28515625" customWidth="1"/>
    <col min="14" max="14" width="6" customWidth="1"/>
    <col min="15" max="26" width="6.28515625" customWidth="1"/>
    <col min="27" max="27" width="5.5703125" customWidth="1"/>
    <col min="28" max="28" width="15.42578125" customWidth="1"/>
    <col min="29" max="29" width="7.5703125" customWidth="1"/>
    <col min="30" max="30" width="6.42578125" customWidth="1"/>
    <col min="31" max="31" width="4.42578125" customWidth="1"/>
    <col min="32" max="32" width="4.85546875" customWidth="1"/>
    <col min="33" max="33" width="4.28515625" customWidth="1"/>
    <col min="34" max="45" width="5.7109375" customWidth="1"/>
    <col min="46" max="62" width="5.42578125" customWidth="1"/>
  </cols>
  <sheetData>
    <row r="1" spans="1:62" ht="123" customHeight="1">
      <c r="A1" s="6" t="s">
        <v>14</v>
      </c>
      <c r="B1" s="58" t="s">
        <v>15</v>
      </c>
      <c r="C1" s="57" t="s">
        <v>16</v>
      </c>
      <c r="D1" s="57" t="s">
        <v>17</v>
      </c>
      <c r="E1" s="57" t="s">
        <v>146</v>
      </c>
      <c r="F1" s="57" t="s">
        <v>19</v>
      </c>
      <c r="G1" s="57" t="s">
        <v>20</v>
      </c>
      <c r="H1" s="57" t="s">
        <v>177</v>
      </c>
      <c r="I1" s="57" t="s">
        <v>21</v>
      </c>
      <c r="J1" s="57" t="s">
        <v>22</v>
      </c>
      <c r="K1" s="57" t="s">
        <v>23</v>
      </c>
      <c r="L1" s="59" t="s">
        <v>113</v>
      </c>
      <c r="M1" s="57" t="s">
        <v>127</v>
      </c>
      <c r="N1" s="57" t="s">
        <v>25</v>
      </c>
      <c r="O1" s="59" t="s">
        <v>114</v>
      </c>
      <c r="P1" s="57" t="s">
        <v>27</v>
      </c>
      <c r="Q1" s="57" t="s">
        <v>28</v>
      </c>
      <c r="R1" s="57" t="s">
        <v>29</v>
      </c>
      <c r="S1" s="68"/>
      <c r="T1" s="49"/>
      <c r="U1" s="49"/>
      <c r="V1" s="48"/>
      <c r="W1" s="48"/>
      <c r="X1" s="47"/>
      <c r="Y1" s="47"/>
      <c r="Z1" s="47"/>
      <c r="AA1" s="48"/>
      <c r="AB1" s="9" t="s">
        <v>30</v>
      </c>
      <c r="AC1" s="10" t="s">
        <v>31</v>
      </c>
      <c r="AD1" s="11" t="s">
        <v>32</v>
      </c>
      <c r="AE1" s="12" t="s">
        <v>33</v>
      </c>
      <c r="AF1" s="12" t="s">
        <v>34</v>
      </c>
      <c r="AG1" s="12" t="s">
        <v>35</v>
      </c>
      <c r="AH1" s="12" t="s">
        <v>36</v>
      </c>
      <c r="AI1" s="12" t="s">
        <v>37</v>
      </c>
      <c r="AJ1" s="12" t="s">
        <v>38</v>
      </c>
      <c r="AK1" s="12" t="s">
        <v>39</v>
      </c>
      <c r="AL1" s="12" t="s">
        <v>40</v>
      </c>
      <c r="AM1" s="12" t="s">
        <v>41</v>
      </c>
      <c r="AN1" s="12" t="s">
        <v>42</v>
      </c>
      <c r="AO1" s="12" t="s">
        <v>43</v>
      </c>
      <c r="AP1" s="12" t="s">
        <v>44</v>
      </c>
      <c r="AQ1" s="12" t="s">
        <v>45</v>
      </c>
      <c r="AR1" s="12" t="s">
        <v>46</v>
      </c>
      <c r="AS1" s="12" t="s">
        <v>47</v>
      </c>
      <c r="AT1" s="12" t="s">
        <v>48</v>
      </c>
      <c r="AU1" s="12" t="s">
        <v>49</v>
      </c>
      <c r="AV1" s="12" t="s">
        <v>50</v>
      </c>
      <c r="AW1" s="12" t="s">
        <v>51</v>
      </c>
      <c r="AX1" s="12" t="s">
        <v>52</v>
      </c>
      <c r="AY1" s="12" t="s">
        <v>53</v>
      </c>
      <c r="AZ1" s="12" t="s">
        <v>54</v>
      </c>
      <c r="BA1" s="12" t="s">
        <v>55</v>
      </c>
      <c r="BB1" s="12"/>
      <c r="BC1" s="12"/>
      <c r="BD1" s="12"/>
      <c r="BE1" s="12"/>
      <c r="BF1" s="12"/>
      <c r="BG1" s="12"/>
      <c r="BH1" s="12"/>
      <c r="BI1" s="12"/>
      <c r="BJ1" s="12"/>
    </row>
    <row r="2" spans="1:62">
      <c r="A2" s="13">
        <v>1</v>
      </c>
      <c r="B2" s="43" t="s">
        <v>168</v>
      </c>
      <c r="C2" s="14">
        <v>8</v>
      </c>
      <c r="D2" s="14">
        <v>9</v>
      </c>
      <c r="E2" s="14">
        <v>8</v>
      </c>
      <c r="F2" s="14"/>
      <c r="G2" s="14">
        <v>10</v>
      </c>
      <c r="H2" s="14">
        <v>8</v>
      </c>
      <c r="I2" s="14">
        <v>9</v>
      </c>
      <c r="J2" s="44">
        <v>11</v>
      </c>
      <c r="K2" s="14">
        <v>10</v>
      </c>
      <c r="L2" s="14">
        <v>10</v>
      </c>
      <c r="M2" s="14">
        <v>12</v>
      </c>
      <c r="N2" s="14">
        <v>10</v>
      </c>
      <c r="O2" s="14">
        <v>11</v>
      </c>
      <c r="P2" s="14" t="s">
        <v>178</v>
      </c>
      <c r="Q2" s="44"/>
      <c r="R2" s="14"/>
      <c r="S2" s="14"/>
      <c r="T2" s="14"/>
      <c r="U2" s="14"/>
      <c r="V2" s="14"/>
      <c r="W2" s="14"/>
      <c r="X2" s="14"/>
      <c r="Y2" s="14"/>
      <c r="Z2" s="14"/>
      <c r="AA2" s="14"/>
      <c r="AB2" s="15">
        <f t="shared" ref="AB2:AB31" si="0">AVERAGE(C2:AA2)</f>
        <v>9.6666666666666661</v>
      </c>
      <c r="AC2" s="16">
        <f t="shared" ref="AC2:AC31" si="1">(SUM($AE2:$AM2)/$AT2*100)</f>
        <v>91.666666666666657</v>
      </c>
      <c r="AD2" s="15">
        <f t="shared" ref="AD2:AD31" si="2">(SUM(AE2:AJ2)/AT2*100)</f>
        <v>91.666666666666657</v>
      </c>
      <c r="AE2" s="17">
        <v>0</v>
      </c>
      <c r="AF2" s="18">
        <f t="shared" ref="AF2:AF31" si="3">COUNTIFS(C2:AA2,11)</f>
        <v>2</v>
      </c>
      <c r="AG2" s="18">
        <f t="shared" ref="AG2:AG31" si="4">COUNTIFS(C2:AA2,10)</f>
        <v>4</v>
      </c>
      <c r="AH2" s="18">
        <f t="shared" ref="AH2:AH31" si="5">COUNTIFS(C2:AA2,9)</f>
        <v>2</v>
      </c>
      <c r="AI2" s="18">
        <f t="shared" ref="AI2:AI31" si="6">COUNTIFS(C2:AA2,8)</f>
        <v>3</v>
      </c>
      <c r="AJ2" s="18">
        <f t="shared" ref="AJ2:AJ31" si="7">COUNTIFS(C2:AA2,7)</f>
        <v>0</v>
      </c>
      <c r="AK2" s="18">
        <f t="shared" ref="AK2:AK31" si="8">COUNTIFS(C2:AA2,6)</f>
        <v>0</v>
      </c>
      <c r="AL2" s="18">
        <f t="shared" ref="AL2:AL31" si="9">COUNTIFS(C2:AA2,5)</f>
        <v>0</v>
      </c>
      <c r="AM2" s="18">
        <f t="shared" ref="AM2:AM31" si="10">COUNTIFS(C2:AA2,4)</f>
        <v>0</v>
      </c>
      <c r="AN2" s="18">
        <f t="shared" ref="AN2:AN31" si="11">COUNTIFS(C2:AA2,3)</f>
        <v>0</v>
      </c>
      <c r="AO2" s="18">
        <f t="shared" ref="AO2:AO31" si="12">COUNTIFS(C2:AA2,2)</f>
        <v>0</v>
      </c>
      <c r="AP2" s="19">
        <f t="shared" ref="AP2:AP31" si="13">COUNTIFS(C2:AA2,1)</f>
        <v>0</v>
      </c>
      <c r="AQ2" s="18">
        <f t="shared" ref="AQ2:AQ31" si="14">COUNTIFS(C2:AA2,"ЗВ")</f>
        <v>0</v>
      </c>
      <c r="AR2" s="18">
        <f t="shared" ref="AR2:AR31" si="15">COUNTIFS(C2:AA2,"ЗАР")</f>
        <v>0</v>
      </c>
      <c r="AS2" s="5">
        <f t="shared" ref="AS2:AS31" si="16">COUNTIFS(C2:AA2,"н/а")</f>
        <v>0</v>
      </c>
      <c r="AT2" s="18">
        <f t="shared" ref="AT2:AT31" si="17">COUNT(C2:AA2)</f>
        <v>12</v>
      </c>
      <c r="AU2" s="18">
        <f t="shared" ref="AU2:AU50" si="18">MIN(C2:R2)</f>
        <v>8</v>
      </c>
      <c r="AV2" s="18">
        <f t="shared" ref="AV2:AV50" si="19">COUNTIF(C2:R2,AU2)</f>
        <v>3</v>
      </c>
      <c r="AW2" s="18" t="str">
        <f t="shared" ref="AW2:AW50" si="20">IF(AU2=1,"I",IF(AU2=2,"I",IF(AU2=3,"I",IF(AU2=4,"II",IF(AU2=5,"II",IF(AU2=6,"II",IF(AU2=7,"III",IF(AU2=8,"III",IF(AU2=9,"III",IF(AU2=10,"IV",IF(AU2=11,"IV",IF(AU2=12,"IV"))))))))))))</f>
        <v>III</v>
      </c>
      <c r="AX2" s="18">
        <f>COUNTIF(AW2:AW8,"=IV")</f>
        <v>1</v>
      </c>
      <c r="AY2" s="18">
        <f>COUNTIF(AW2:AW8,"=III")</f>
        <v>2</v>
      </c>
      <c r="AZ2" s="18">
        <f>COUNTIF(AW2:AW8,"=II")</f>
        <v>3</v>
      </c>
      <c r="BA2" s="18">
        <f>COUNTIF(AW2:AW8,"=I")</f>
        <v>1</v>
      </c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A3" s="13">
        <f t="shared" ref="A3:A31" si="21">A2+1</f>
        <v>2</v>
      </c>
      <c r="B3" s="43" t="s">
        <v>169</v>
      </c>
      <c r="C3" s="14">
        <v>11</v>
      </c>
      <c r="D3" s="14">
        <v>11</v>
      </c>
      <c r="E3" s="14">
        <v>11</v>
      </c>
      <c r="F3" s="14"/>
      <c r="G3" s="14">
        <v>11</v>
      </c>
      <c r="H3" s="14">
        <v>11</v>
      </c>
      <c r="I3" s="14">
        <v>11</v>
      </c>
      <c r="J3" s="14">
        <v>12</v>
      </c>
      <c r="K3" s="14">
        <v>10</v>
      </c>
      <c r="L3" s="14">
        <v>11</v>
      </c>
      <c r="M3" s="14">
        <v>12</v>
      </c>
      <c r="N3" s="14">
        <v>10</v>
      </c>
      <c r="O3" s="14">
        <v>12</v>
      </c>
      <c r="P3" s="14">
        <v>9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5">
        <f t="shared" si="0"/>
        <v>10.923076923076923</v>
      </c>
      <c r="AC3" s="16">
        <f t="shared" si="1"/>
        <v>100</v>
      </c>
      <c r="AD3" s="15">
        <f t="shared" si="2"/>
        <v>100</v>
      </c>
      <c r="AE3" s="17">
        <f t="shared" ref="AE3:AE31" si="22">COUNTIFS(C3:AA3,12)</f>
        <v>3</v>
      </c>
      <c r="AF3" s="18">
        <f t="shared" si="3"/>
        <v>7</v>
      </c>
      <c r="AG3" s="18">
        <f t="shared" si="4"/>
        <v>2</v>
      </c>
      <c r="AH3" s="18">
        <f t="shared" si="5"/>
        <v>1</v>
      </c>
      <c r="AI3" s="18">
        <f t="shared" si="6"/>
        <v>0</v>
      </c>
      <c r="AJ3" s="18">
        <f t="shared" si="7"/>
        <v>0</v>
      </c>
      <c r="AK3" s="18">
        <f t="shared" si="8"/>
        <v>0</v>
      </c>
      <c r="AL3" s="18">
        <f t="shared" si="9"/>
        <v>0</v>
      </c>
      <c r="AM3" s="18">
        <f t="shared" si="10"/>
        <v>0</v>
      </c>
      <c r="AN3" s="18">
        <f t="shared" si="11"/>
        <v>0</v>
      </c>
      <c r="AO3" s="18">
        <f t="shared" si="12"/>
        <v>0</v>
      </c>
      <c r="AP3" s="19">
        <f t="shared" si="13"/>
        <v>0</v>
      </c>
      <c r="AQ3" s="18">
        <f t="shared" si="14"/>
        <v>0</v>
      </c>
      <c r="AR3" s="18">
        <f t="shared" si="15"/>
        <v>0</v>
      </c>
      <c r="AS3" s="5">
        <f t="shared" si="16"/>
        <v>0</v>
      </c>
      <c r="AT3" s="18">
        <f t="shared" si="17"/>
        <v>13</v>
      </c>
      <c r="AU3" s="18">
        <f t="shared" si="18"/>
        <v>9</v>
      </c>
      <c r="AV3" s="18">
        <f t="shared" si="19"/>
        <v>1</v>
      </c>
      <c r="AW3" s="18" t="str">
        <f t="shared" si="20"/>
        <v>III</v>
      </c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</row>
    <row r="4" spans="1:62">
      <c r="A4" s="13">
        <f t="shared" si="21"/>
        <v>3</v>
      </c>
      <c r="B4" s="43" t="s">
        <v>170</v>
      </c>
      <c r="C4" s="14">
        <v>6</v>
      </c>
      <c r="D4" s="14">
        <v>6</v>
      </c>
      <c r="E4" s="14">
        <v>7</v>
      </c>
      <c r="F4" s="14"/>
      <c r="G4" s="14">
        <v>8</v>
      </c>
      <c r="H4" s="14">
        <v>7</v>
      </c>
      <c r="I4" s="14">
        <v>10</v>
      </c>
      <c r="J4" s="14">
        <v>10</v>
      </c>
      <c r="K4" s="14">
        <v>7</v>
      </c>
      <c r="L4" s="14">
        <v>7</v>
      </c>
      <c r="M4" s="14">
        <v>11</v>
      </c>
      <c r="N4" s="14">
        <v>10</v>
      </c>
      <c r="O4" s="14">
        <v>9</v>
      </c>
      <c r="P4" s="14">
        <v>9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>
        <f t="shared" si="0"/>
        <v>8.2307692307692299</v>
      </c>
      <c r="AC4" s="16">
        <f t="shared" si="1"/>
        <v>100</v>
      </c>
      <c r="AD4" s="15">
        <f t="shared" si="2"/>
        <v>84.615384615384613</v>
      </c>
      <c r="AE4" s="17">
        <f t="shared" si="22"/>
        <v>0</v>
      </c>
      <c r="AF4" s="18">
        <f t="shared" si="3"/>
        <v>1</v>
      </c>
      <c r="AG4" s="18">
        <f t="shared" si="4"/>
        <v>3</v>
      </c>
      <c r="AH4" s="18">
        <f t="shared" si="5"/>
        <v>2</v>
      </c>
      <c r="AI4" s="18">
        <f t="shared" si="6"/>
        <v>1</v>
      </c>
      <c r="AJ4" s="18">
        <f t="shared" si="7"/>
        <v>4</v>
      </c>
      <c r="AK4" s="18">
        <f t="shared" si="8"/>
        <v>2</v>
      </c>
      <c r="AL4" s="18">
        <f t="shared" si="9"/>
        <v>0</v>
      </c>
      <c r="AM4" s="18">
        <f t="shared" si="10"/>
        <v>0</v>
      </c>
      <c r="AN4" s="18">
        <f t="shared" si="11"/>
        <v>0</v>
      </c>
      <c r="AO4" s="18">
        <f t="shared" si="12"/>
        <v>0</v>
      </c>
      <c r="AP4" s="19">
        <f t="shared" si="13"/>
        <v>0</v>
      </c>
      <c r="AQ4" s="18">
        <f t="shared" si="14"/>
        <v>0</v>
      </c>
      <c r="AR4" s="18">
        <f t="shared" si="15"/>
        <v>0</v>
      </c>
      <c r="AS4" s="5">
        <f t="shared" si="16"/>
        <v>0</v>
      </c>
      <c r="AT4" s="18">
        <f t="shared" si="17"/>
        <v>13</v>
      </c>
      <c r="AU4" s="18">
        <f t="shared" si="18"/>
        <v>6</v>
      </c>
      <c r="AV4" s="18">
        <f t="shared" si="19"/>
        <v>2</v>
      </c>
      <c r="AW4" s="18" t="str">
        <f t="shared" si="20"/>
        <v>II</v>
      </c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</row>
    <row r="5" spans="1:62">
      <c r="A5" s="13">
        <f t="shared" si="21"/>
        <v>4</v>
      </c>
      <c r="B5" s="43" t="s">
        <v>171</v>
      </c>
      <c r="C5" s="14">
        <v>6</v>
      </c>
      <c r="D5" s="14">
        <v>7</v>
      </c>
      <c r="E5" s="14">
        <v>7</v>
      </c>
      <c r="F5" s="14"/>
      <c r="G5" s="14">
        <v>9</v>
      </c>
      <c r="H5" s="14">
        <v>6</v>
      </c>
      <c r="I5" s="14">
        <v>11</v>
      </c>
      <c r="J5" s="14">
        <v>9</v>
      </c>
      <c r="K5" s="14">
        <v>8</v>
      </c>
      <c r="L5" s="14">
        <v>7</v>
      </c>
      <c r="M5" s="14">
        <v>10</v>
      </c>
      <c r="N5" s="14">
        <v>9</v>
      </c>
      <c r="O5" s="14">
        <v>9</v>
      </c>
      <c r="P5" s="14">
        <v>9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f t="shared" si="0"/>
        <v>8.2307692307692299</v>
      </c>
      <c r="AC5" s="16">
        <f t="shared" si="1"/>
        <v>100</v>
      </c>
      <c r="AD5" s="15">
        <f t="shared" si="2"/>
        <v>84.615384615384613</v>
      </c>
      <c r="AE5" s="17">
        <f t="shared" si="22"/>
        <v>0</v>
      </c>
      <c r="AF5" s="18">
        <f t="shared" si="3"/>
        <v>1</v>
      </c>
      <c r="AG5" s="18">
        <f t="shared" si="4"/>
        <v>1</v>
      </c>
      <c r="AH5" s="18">
        <f t="shared" si="5"/>
        <v>5</v>
      </c>
      <c r="AI5" s="18">
        <f t="shared" si="6"/>
        <v>1</v>
      </c>
      <c r="AJ5" s="18">
        <f t="shared" si="7"/>
        <v>3</v>
      </c>
      <c r="AK5" s="18">
        <f t="shared" si="8"/>
        <v>2</v>
      </c>
      <c r="AL5" s="18">
        <f t="shared" si="9"/>
        <v>0</v>
      </c>
      <c r="AM5" s="18">
        <f t="shared" si="10"/>
        <v>0</v>
      </c>
      <c r="AN5" s="18">
        <f t="shared" si="11"/>
        <v>0</v>
      </c>
      <c r="AO5" s="18">
        <f t="shared" si="12"/>
        <v>0</v>
      </c>
      <c r="AP5" s="19">
        <f t="shared" si="13"/>
        <v>0</v>
      </c>
      <c r="AQ5" s="18">
        <f t="shared" si="14"/>
        <v>0</v>
      </c>
      <c r="AR5" s="18">
        <f t="shared" si="15"/>
        <v>0</v>
      </c>
      <c r="AS5" s="5">
        <f t="shared" si="16"/>
        <v>0</v>
      </c>
      <c r="AT5" s="18">
        <f t="shared" si="17"/>
        <v>13</v>
      </c>
      <c r="AU5" s="18">
        <f t="shared" si="18"/>
        <v>6</v>
      </c>
      <c r="AV5" s="18">
        <f t="shared" si="19"/>
        <v>2</v>
      </c>
      <c r="AW5" s="18" t="str">
        <f t="shared" si="20"/>
        <v>II</v>
      </c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</row>
    <row r="6" spans="1:62">
      <c r="A6" s="13">
        <f t="shared" si="21"/>
        <v>5</v>
      </c>
      <c r="B6" s="43" t="s">
        <v>172</v>
      </c>
      <c r="C6" s="14">
        <v>10</v>
      </c>
      <c r="D6" s="14">
        <v>11</v>
      </c>
      <c r="E6" s="14">
        <v>11</v>
      </c>
      <c r="F6" s="14"/>
      <c r="G6" s="14">
        <v>11</v>
      </c>
      <c r="H6" s="14">
        <v>11</v>
      </c>
      <c r="I6" s="14">
        <v>11</v>
      </c>
      <c r="J6" s="14">
        <v>12</v>
      </c>
      <c r="K6" s="14">
        <v>10</v>
      </c>
      <c r="L6" s="14">
        <v>10</v>
      </c>
      <c r="M6" s="14">
        <v>12</v>
      </c>
      <c r="N6" s="14">
        <v>10</v>
      </c>
      <c r="O6" s="14">
        <v>12</v>
      </c>
      <c r="P6" s="14">
        <v>10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si="0"/>
        <v>10.846153846153847</v>
      </c>
      <c r="AC6" s="16">
        <f t="shared" si="1"/>
        <v>100</v>
      </c>
      <c r="AD6" s="15">
        <f t="shared" si="2"/>
        <v>100</v>
      </c>
      <c r="AE6" s="17">
        <f t="shared" si="22"/>
        <v>3</v>
      </c>
      <c r="AF6" s="18">
        <f t="shared" si="3"/>
        <v>5</v>
      </c>
      <c r="AG6" s="18">
        <f t="shared" si="4"/>
        <v>5</v>
      </c>
      <c r="AH6" s="18">
        <f t="shared" si="5"/>
        <v>0</v>
      </c>
      <c r="AI6" s="18">
        <f t="shared" si="6"/>
        <v>0</v>
      </c>
      <c r="AJ6" s="18">
        <f t="shared" si="7"/>
        <v>0</v>
      </c>
      <c r="AK6" s="18">
        <f t="shared" si="8"/>
        <v>0</v>
      </c>
      <c r="AL6" s="18">
        <f t="shared" si="9"/>
        <v>0</v>
      </c>
      <c r="AM6" s="18">
        <f t="shared" si="10"/>
        <v>0</v>
      </c>
      <c r="AN6" s="18">
        <f t="shared" si="11"/>
        <v>0</v>
      </c>
      <c r="AO6" s="18">
        <f t="shared" si="12"/>
        <v>0</v>
      </c>
      <c r="AP6" s="19">
        <f t="shared" si="13"/>
        <v>0</v>
      </c>
      <c r="AQ6" s="18">
        <f t="shared" si="14"/>
        <v>0</v>
      </c>
      <c r="AR6" s="18">
        <f t="shared" si="15"/>
        <v>0</v>
      </c>
      <c r="AS6" s="5">
        <f t="shared" si="16"/>
        <v>0</v>
      </c>
      <c r="AT6" s="18">
        <f t="shared" si="17"/>
        <v>13</v>
      </c>
      <c r="AU6" s="18">
        <f t="shared" si="18"/>
        <v>10</v>
      </c>
      <c r="AV6" s="18">
        <f t="shared" si="19"/>
        <v>5</v>
      </c>
      <c r="AW6" s="18" t="str">
        <f t="shared" si="20"/>
        <v>IV</v>
      </c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</row>
    <row r="7" spans="1:62">
      <c r="A7" s="13">
        <f t="shared" si="21"/>
        <v>6</v>
      </c>
      <c r="B7" s="43" t="s">
        <v>173</v>
      </c>
      <c r="C7" s="14">
        <v>5</v>
      </c>
      <c r="D7" s="14">
        <v>5</v>
      </c>
      <c r="E7" s="14">
        <v>4</v>
      </c>
      <c r="F7" s="14"/>
      <c r="G7" s="14">
        <v>6</v>
      </c>
      <c r="H7" s="14">
        <v>4</v>
      </c>
      <c r="I7" s="14">
        <v>8</v>
      </c>
      <c r="J7" s="14">
        <v>8</v>
      </c>
      <c r="K7" s="14">
        <v>5</v>
      </c>
      <c r="L7" s="14">
        <v>8</v>
      </c>
      <c r="M7" s="14">
        <v>9</v>
      </c>
      <c r="N7" s="14">
        <v>8</v>
      </c>
      <c r="O7" s="14">
        <v>8</v>
      </c>
      <c r="P7" s="14">
        <v>8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5">
        <f t="shared" si="0"/>
        <v>6.615384615384615</v>
      </c>
      <c r="AC7" s="16">
        <f t="shared" si="1"/>
        <v>100</v>
      </c>
      <c r="AD7" s="15">
        <f t="shared" si="2"/>
        <v>53.846153846153847</v>
      </c>
      <c r="AE7" s="17">
        <f t="shared" si="22"/>
        <v>0</v>
      </c>
      <c r="AF7" s="18">
        <f t="shared" si="3"/>
        <v>0</v>
      </c>
      <c r="AG7" s="18">
        <f t="shared" si="4"/>
        <v>0</v>
      </c>
      <c r="AH7" s="18">
        <f t="shared" si="5"/>
        <v>1</v>
      </c>
      <c r="AI7" s="18">
        <f t="shared" si="6"/>
        <v>6</v>
      </c>
      <c r="AJ7" s="18">
        <f t="shared" si="7"/>
        <v>0</v>
      </c>
      <c r="AK7" s="18">
        <f t="shared" si="8"/>
        <v>1</v>
      </c>
      <c r="AL7" s="18">
        <f t="shared" si="9"/>
        <v>3</v>
      </c>
      <c r="AM7" s="18">
        <f t="shared" si="10"/>
        <v>2</v>
      </c>
      <c r="AN7" s="18">
        <f t="shared" si="11"/>
        <v>0</v>
      </c>
      <c r="AO7" s="18">
        <f t="shared" si="12"/>
        <v>0</v>
      </c>
      <c r="AP7" s="19">
        <f t="shared" si="13"/>
        <v>0</v>
      </c>
      <c r="AQ7" s="18">
        <f t="shared" si="14"/>
        <v>0</v>
      </c>
      <c r="AR7" s="18">
        <f t="shared" si="15"/>
        <v>0</v>
      </c>
      <c r="AS7" s="5">
        <f t="shared" si="16"/>
        <v>0</v>
      </c>
      <c r="AT7" s="18">
        <f t="shared" si="17"/>
        <v>13</v>
      </c>
      <c r="AU7" s="18">
        <f t="shared" si="18"/>
        <v>4</v>
      </c>
      <c r="AV7" s="18">
        <f t="shared" si="19"/>
        <v>2</v>
      </c>
      <c r="AW7" s="18" t="str">
        <f t="shared" si="20"/>
        <v>II</v>
      </c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</row>
    <row r="8" spans="1:62">
      <c r="A8" s="13">
        <f t="shared" si="21"/>
        <v>7</v>
      </c>
      <c r="B8" s="43" t="s">
        <v>174</v>
      </c>
      <c r="C8" s="14">
        <v>5</v>
      </c>
      <c r="D8" s="14">
        <v>5</v>
      </c>
      <c r="E8" s="14">
        <v>4</v>
      </c>
      <c r="F8" s="14"/>
      <c r="G8" s="14">
        <v>4</v>
      </c>
      <c r="H8" s="14">
        <v>3</v>
      </c>
      <c r="I8" s="14">
        <v>8</v>
      </c>
      <c r="J8" s="14">
        <v>7</v>
      </c>
      <c r="K8" s="14">
        <v>4</v>
      </c>
      <c r="L8" s="14">
        <v>6</v>
      </c>
      <c r="M8" s="14">
        <v>10</v>
      </c>
      <c r="N8" s="14">
        <v>7</v>
      </c>
      <c r="O8" s="14">
        <v>8</v>
      </c>
      <c r="P8" s="14">
        <v>9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>
        <f t="shared" si="0"/>
        <v>6.1538461538461542</v>
      </c>
      <c r="AC8" s="16">
        <f t="shared" si="1"/>
        <v>92.307692307692307</v>
      </c>
      <c r="AD8" s="15">
        <f t="shared" si="2"/>
        <v>46.153846153846153</v>
      </c>
      <c r="AE8" s="17">
        <f t="shared" si="22"/>
        <v>0</v>
      </c>
      <c r="AF8" s="18">
        <f t="shared" si="3"/>
        <v>0</v>
      </c>
      <c r="AG8" s="18">
        <f t="shared" si="4"/>
        <v>1</v>
      </c>
      <c r="AH8" s="18">
        <f t="shared" si="5"/>
        <v>1</v>
      </c>
      <c r="AI8" s="18">
        <f t="shared" si="6"/>
        <v>2</v>
      </c>
      <c r="AJ8" s="18">
        <f t="shared" si="7"/>
        <v>2</v>
      </c>
      <c r="AK8" s="18">
        <f t="shared" si="8"/>
        <v>1</v>
      </c>
      <c r="AL8" s="18">
        <f t="shared" si="9"/>
        <v>2</v>
      </c>
      <c r="AM8" s="18">
        <f t="shared" si="10"/>
        <v>3</v>
      </c>
      <c r="AN8" s="18">
        <f t="shared" si="11"/>
        <v>1</v>
      </c>
      <c r="AO8" s="18">
        <f t="shared" si="12"/>
        <v>0</v>
      </c>
      <c r="AP8" s="19">
        <f t="shared" si="13"/>
        <v>0</v>
      </c>
      <c r="AQ8" s="18">
        <f t="shared" si="14"/>
        <v>0</v>
      </c>
      <c r="AR8" s="18">
        <f t="shared" si="15"/>
        <v>0</v>
      </c>
      <c r="AS8" s="5">
        <f t="shared" si="16"/>
        <v>0</v>
      </c>
      <c r="AT8" s="18">
        <f t="shared" si="17"/>
        <v>13</v>
      </c>
      <c r="AU8" s="18">
        <f t="shared" si="18"/>
        <v>3</v>
      </c>
      <c r="AV8" s="18">
        <f t="shared" si="19"/>
        <v>1</v>
      </c>
      <c r="AW8" s="18" t="str">
        <f t="shared" si="20"/>
        <v>I</v>
      </c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</row>
    <row r="9" spans="1:62">
      <c r="A9" s="13">
        <f t="shared" si="21"/>
        <v>8</v>
      </c>
      <c r="B9" s="43" t="s">
        <v>175</v>
      </c>
      <c r="C9" s="14">
        <v>10</v>
      </c>
      <c r="D9" s="14">
        <v>11</v>
      </c>
      <c r="E9" s="14">
        <v>11</v>
      </c>
      <c r="F9" s="14"/>
      <c r="G9" s="14">
        <v>11</v>
      </c>
      <c r="H9" s="14">
        <v>10</v>
      </c>
      <c r="I9" s="14">
        <v>11</v>
      </c>
      <c r="J9" s="14">
        <v>12</v>
      </c>
      <c r="K9" s="14">
        <v>9</v>
      </c>
      <c r="L9" s="14">
        <v>10</v>
      </c>
      <c r="M9" s="14">
        <v>12</v>
      </c>
      <c r="N9" s="14">
        <v>10</v>
      </c>
      <c r="O9" s="14">
        <v>12</v>
      </c>
      <c r="P9" s="14">
        <v>11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 t="shared" si="0"/>
        <v>10.76923076923077</v>
      </c>
      <c r="AC9" s="16">
        <f t="shared" si="1"/>
        <v>100</v>
      </c>
      <c r="AD9" s="15">
        <f t="shared" si="2"/>
        <v>100</v>
      </c>
      <c r="AE9" s="17">
        <f t="shared" si="22"/>
        <v>3</v>
      </c>
      <c r="AF9" s="18">
        <f t="shared" si="3"/>
        <v>5</v>
      </c>
      <c r="AG9" s="18">
        <f t="shared" si="4"/>
        <v>4</v>
      </c>
      <c r="AH9" s="18">
        <f t="shared" si="5"/>
        <v>1</v>
      </c>
      <c r="AI9" s="18">
        <f t="shared" si="6"/>
        <v>0</v>
      </c>
      <c r="AJ9" s="18">
        <f t="shared" si="7"/>
        <v>0</v>
      </c>
      <c r="AK9" s="18">
        <f t="shared" si="8"/>
        <v>0</v>
      </c>
      <c r="AL9" s="18">
        <f t="shared" si="9"/>
        <v>0</v>
      </c>
      <c r="AM9" s="18">
        <f t="shared" si="10"/>
        <v>0</v>
      </c>
      <c r="AN9" s="18">
        <f t="shared" si="11"/>
        <v>0</v>
      </c>
      <c r="AO9" s="18">
        <f t="shared" si="12"/>
        <v>0</v>
      </c>
      <c r="AP9" s="19">
        <f t="shared" si="13"/>
        <v>0</v>
      </c>
      <c r="AQ9" s="18">
        <f t="shared" si="14"/>
        <v>0</v>
      </c>
      <c r="AR9" s="18">
        <f t="shared" si="15"/>
        <v>0</v>
      </c>
      <c r="AS9" s="5">
        <f t="shared" si="16"/>
        <v>0</v>
      </c>
      <c r="AT9" s="18">
        <f t="shared" si="17"/>
        <v>13</v>
      </c>
      <c r="AU9" s="18">
        <f t="shared" si="18"/>
        <v>9</v>
      </c>
      <c r="AV9" s="18">
        <f t="shared" si="19"/>
        <v>1</v>
      </c>
      <c r="AW9" s="18" t="str">
        <f t="shared" si="20"/>
        <v>III</v>
      </c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</row>
    <row r="10" spans="1:62">
      <c r="A10" s="13">
        <f t="shared" si="21"/>
        <v>9</v>
      </c>
      <c r="B10" s="43" t="s">
        <v>176</v>
      </c>
      <c r="C10" s="14">
        <v>10</v>
      </c>
      <c r="D10" s="14">
        <v>10</v>
      </c>
      <c r="E10" s="14">
        <v>11</v>
      </c>
      <c r="F10" s="14"/>
      <c r="G10" s="14">
        <v>11</v>
      </c>
      <c r="H10" s="14">
        <v>10</v>
      </c>
      <c r="I10" s="14">
        <v>11</v>
      </c>
      <c r="J10" s="14">
        <v>11</v>
      </c>
      <c r="K10" s="14">
        <v>10</v>
      </c>
      <c r="L10" s="14">
        <v>10</v>
      </c>
      <c r="M10" s="14">
        <v>12</v>
      </c>
      <c r="N10" s="14">
        <v>10</v>
      </c>
      <c r="O10" s="14">
        <v>11</v>
      </c>
      <c r="P10" s="14">
        <v>10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>
        <f t="shared" si="0"/>
        <v>10.538461538461538</v>
      </c>
      <c r="AC10" s="16">
        <f t="shared" si="1"/>
        <v>100</v>
      </c>
      <c r="AD10" s="15">
        <f t="shared" si="2"/>
        <v>100</v>
      </c>
      <c r="AE10" s="17">
        <f t="shared" si="22"/>
        <v>1</v>
      </c>
      <c r="AF10" s="18">
        <f t="shared" si="3"/>
        <v>5</v>
      </c>
      <c r="AG10" s="18">
        <f t="shared" si="4"/>
        <v>7</v>
      </c>
      <c r="AH10" s="18">
        <f t="shared" si="5"/>
        <v>0</v>
      </c>
      <c r="AI10" s="18">
        <f t="shared" si="6"/>
        <v>0</v>
      </c>
      <c r="AJ10" s="18">
        <f t="shared" si="7"/>
        <v>0</v>
      </c>
      <c r="AK10" s="18">
        <f t="shared" si="8"/>
        <v>0</v>
      </c>
      <c r="AL10" s="18">
        <f t="shared" si="9"/>
        <v>0</v>
      </c>
      <c r="AM10" s="18">
        <f t="shared" si="10"/>
        <v>0</v>
      </c>
      <c r="AN10" s="18">
        <f t="shared" si="11"/>
        <v>0</v>
      </c>
      <c r="AO10" s="18">
        <f t="shared" si="12"/>
        <v>0</v>
      </c>
      <c r="AP10" s="19">
        <f t="shared" si="13"/>
        <v>0</v>
      </c>
      <c r="AQ10" s="18">
        <f t="shared" si="14"/>
        <v>0</v>
      </c>
      <c r="AR10" s="18">
        <f t="shared" si="15"/>
        <v>0</v>
      </c>
      <c r="AS10" s="5">
        <f t="shared" si="16"/>
        <v>0</v>
      </c>
      <c r="AT10" s="18">
        <f t="shared" si="17"/>
        <v>13</v>
      </c>
      <c r="AU10" s="18">
        <f t="shared" si="18"/>
        <v>10</v>
      </c>
      <c r="AV10" s="18">
        <f t="shared" si="19"/>
        <v>7</v>
      </c>
      <c r="AW10" s="18" t="str">
        <f t="shared" si="20"/>
        <v>IV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</row>
    <row r="11" spans="1:62">
      <c r="A11" s="13">
        <f t="shared" si="21"/>
        <v>10</v>
      </c>
      <c r="B11" s="4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 t="e">
        <f t="shared" si="0"/>
        <v>#DIV/0!</v>
      </c>
      <c r="AC11" s="16" t="e">
        <f t="shared" si="1"/>
        <v>#DIV/0!</v>
      </c>
      <c r="AD11" s="15" t="e">
        <f t="shared" si="2"/>
        <v>#DIV/0!</v>
      </c>
      <c r="AE11" s="17">
        <f t="shared" si="22"/>
        <v>0</v>
      </c>
      <c r="AF11" s="18">
        <f t="shared" si="3"/>
        <v>0</v>
      </c>
      <c r="AG11" s="18">
        <f t="shared" si="4"/>
        <v>0</v>
      </c>
      <c r="AH11" s="18">
        <f t="shared" si="5"/>
        <v>0</v>
      </c>
      <c r="AI11" s="18">
        <f t="shared" si="6"/>
        <v>0</v>
      </c>
      <c r="AJ11" s="18">
        <f t="shared" si="7"/>
        <v>0</v>
      </c>
      <c r="AK11" s="18">
        <f t="shared" si="8"/>
        <v>0</v>
      </c>
      <c r="AL11" s="18">
        <f t="shared" si="9"/>
        <v>0</v>
      </c>
      <c r="AM11" s="18">
        <f t="shared" si="10"/>
        <v>0</v>
      </c>
      <c r="AN11" s="18">
        <f t="shared" si="11"/>
        <v>0</v>
      </c>
      <c r="AO11" s="18">
        <f t="shared" si="12"/>
        <v>0</v>
      </c>
      <c r="AP11" s="19">
        <f t="shared" si="13"/>
        <v>0</v>
      </c>
      <c r="AQ11" s="18">
        <f t="shared" si="14"/>
        <v>0</v>
      </c>
      <c r="AR11" s="18">
        <f t="shared" si="15"/>
        <v>0</v>
      </c>
      <c r="AS11" s="5">
        <f t="shared" si="16"/>
        <v>0</v>
      </c>
      <c r="AT11" s="18">
        <f t="shared" si="17"/>
        <v>0</v>
      </c>
      <c r="AU11" s="18">
        <f t="shared" si="18"/>
        <v>0</v>
      </c>
      <c r="AV11" s="18">
        <f t="shared" si="19"/>
        <v>0</v>
      </c>
      <c r="AW11" s="18" t="b">
        <f t="shared" si="20"/>
        <v>0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62">
      <c r="A12" s="13">
        <f t="shared" si="21"/>
        <v>11</v>
      </c>
      <c r="B12" s="4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 t="e">
        <f t="shared" si="0"/>
        <v>#DIV/0!</v>
      </c>
      <c r="AC12" s="16" t="e">
        <f t="shared" si="1"/>
        <v>#DIV/0!</v>
      </c>
      <c r="AD12" s="15" t="e">
        <f t="shared" si="2"/>
        <v>#DIV/0!</v>
      </c>
      <c r="AE12" s="17">
        <f t="shared" si="22"/>
        <v>0</v>
      </c>
      <c r="AF12" s="18">
        <f t="shared" si="3"/>
        <v>0</v>
      </c>
      <c r="AG12" s="18">
        <f t="shared" si="4"/>
        <v>0</v>
      </c>
      <c r="AH12" s="18">
        <f t="shared" si="5"/>
        <v>0</v>
      </c>
      <c r="AI12" s="18">
        <f t="shared" si="6"/>
        <v>0</v>
      </c>
      <c r="AJ12" s="18">
        <f t="shared" si="7"/>
        <v>0</v>
      </c>
      <c r="AK12" s="18">
        <f t="shared" si="8"/>
        <v>0</v>
      </c>
      <c r="AL12" s="18">
        <f t="shared" si="9"/>
        <v>0</v>
      </c>
      <c r="AM12" s="18">
        <f t="shared" si="10"/>
        <v>0</v>
      </c>
      <c r="AN12" s="18">
        <f t="shared" si="11"/>
        <v>0</v>
      </c>
      <c r="AO12" s="18">
        <f t="shared" si="12"/>
        <v>0</v>
      </c>
      <c r="AP12" s="19">
        <f t="shared" si="13"/>
        <v>0</v>
      </c>
      <c r="AQ12" s="18">
        <f t="shared" si="14"/>
        <v>0</v>
      </c>
      <c r="AR12" s="18">
        <f t="shared" si="15"/>
        <v>0</v>
      </c>
      <c r="AS12" s="5">
        <f t="shared" si="16"/>
        <v>0</v>
      </c>
      <c r="AT12" s="18">
        <f t="shared" si="17"/>
        <v>0</v>
      </c>
      <c r="AU12" s="18">
        <f t="shared" si="18"/>
        <v>0</v>
      </c>
      <c r="AV12" s="18">
        <f t="shared" si="19"/>
        <v>0</v>
      </c>
      <c r="AW12" s="18" t="b">
        <f t="shared" si="20"/>
        <v>0</v>
      </c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</row>
    <row r="13" spans="1:62">
      <c r="A13" s="13">
        <f t="shared" si="21"/>
        <v>12</v>
      </c>
      <c r="B13" s="4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 t="e">
        <f t="shared" si="0"/>
        <v>#DIV/0!</v>
      </c>
      <c r="AC13" s="16" t="e">
        <f t="shared" si="1"/>
        <v>#DIV/0!</v>
      </c>
      <c r="AD13" s="15" t="e">
        <f t="shared" si="2"/>
        <v>#DIV/0!</v>
      </c>
      <c r="AE13" s="17">
        <f t="shared" si="22"/>
        <v>0</v>
      </c>
      <c r="AF13" s="18">
        <f t="shared" si="3"/>
        <v>0</v>
      </c>
      <c r="AG13" s="18">
        <f t="shared" si="4"/>
        <v>0</v>
      </c>
      <c r="AH13" s="18">
        <f t="shared" si="5"/>
        <v>0</v>
      </c>
      <c r="AI13" s="18">
        <f t="shared" si="6"/>
        <v>0</v>
      </c>
      <c r="AJ13" s="18">
        <f t="shared" si="7"/>
        <v>0</v>
      </c>
      <c r="AK13" s="18">
        <f t="shared" si="8"/>
        <v>0</v>
      </c>
      <c r="AL13" s="18">
        <f t="shared" si="9"/>
        <v>0</v>
      </c>
      <c r="AM13" s="18">
        <f t="shared" si="10"/>
        <v>0</v>
      </c>
      <c r="AN13" s="18">
        <f t="shared" si="11"/>
        <v>0</v>
      </c>
      <c r="AO13" s="18">
        <f t="shared" si="12"/>
        <v>0</v>
      </c>
      <c r="AP13" s="19">
        <f t="shared" si="13"/>
        <v>0</v>
      </c>
      <c r="AQ13" s="18">
        <f t="shared" si="14"/>
        <v>0</v>
      </c>
      <c r="AR13" s="18">
        <f t="shared" si="15"/>
        <v>0</v>
      </c>
      <c r="AS13" s="5">
        <f t="shared" si="16"/>
        <v>0</v>
      </c>
      <c r="AT13" s="18">
        <f t="shared" si="17"/>
        <v>0</v>
      </c>
      <c r="AU13" s="18">
        <f t="shared" si="18"/>
        <v>0</v>
      </c>
      <c r="AV13" s="18">
        <f t="shared" si="19"/>
        <v>0</v>
      </c>
      <c r="AW13" s="18" t="b">
        <f t="shared" si="20"/>
        <v>0</v>
      </c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</row>
    <row r="14" spans="1:62">
      <c r="A14" s="13">
        <f t="shared" si="21"/>
        <v>13</v>
      </c>
      <c r="B14" s="4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 t="e">
        <f t="shared" si="0"/>
        <v>#DIV/0!</v>
      </c>
      <c r="AC14" s="16" t="e">
        <f t="shared" si="1"/>
        <v>#DIV/0!</v>
      </c>
      <c r="AD14" s="15" t="e">
        <f t="shared" si="2"/>
        <v>#DIV/0!</v>
      </c>
      <c r="AE14" s="17">
        <f t="shared" si="22"/>
        <v>0</v>
      </c>
      <c r="AF14" s="18">
        <f t="shared" si="3"/>
        <v>0</v>
      </c>
      <c r="AG14" s="18">
        <f t="shared" si="4"/>
        <v>0</v>
      </c>
      <c r="AH14" s="18">
        <f t="shared" si="5"/>
        <v>0</v>
      </c>
      <c r="AI14" s="18">
        <f t="shared" si="6"/>
        <v>0</v>
      </c>
      <c r="AJ14" s="18">
        <f t="shared" si="7"/>
        <v>0</v>
      </c>
      <c r="AK14" s="18">
        <f t="shared" si="8"/>
        <v>0</v>
      </c>
      <c r="AL14" s="18">
        <f t="shared" si="9"/>
        <v>0</v>
      </c>
      <c r="AM14" s="18">
        <f t="shared" si="10"/>
        <v>0</v>
      </c>
      <c r="AN14" s="18">
        <f t="shared" si="11"/>
        <v>0</v>
      </c>
      <c r="AO14" s="18">
        <f t="shared" si="12"/>
        <v>0</v>
      </c>
      <c r="AP14" s="19">
        <f t="shared" si="13"/>
        <v>0</v>
      </c>
      <c r="AQ14" s="18">
        <f t="shared" si="14"/>
        <v>0</v>
      </c>
      <c r="AR14" s="18">
        <f t="shared" si="15"/>
        <v>0</v>
      </c>
      <c r="AS14" s="5">
        <f t="shared" si="16"/>
        <v>0</v>
      </c>
      <c r="AT14" s="18">
        <f t="shared" si="17"/>
        <v>0</v>
      </c>
      <c r="AU14" s="18">
        <f t="shared" si="18"/>
        <v>0</v>
      </c>
      <c r="AV14" s="18">
        <f t="shared" si="19"/>
        <v>0</v>
      </c>
      <c r="AW14" s="18" t="b">
        <f t="shared" si="20"/>
        <v>0</v>
      </c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</row>
    <row r="15" spans="1:62">
      <c r="A15" s="13">
        <f t="shared" si="21"/>
        <v>14</v>
      </c>
      <c r="B15" s="4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 t="e">
        <f t="shared" si="0"/>
        <v>#DIV/0!</v>
      </c>
      <c r="AC15" s="16" t="e">
        <f t="shared" si="1"/>
        <v>#DIV/0!</v>
      </c>
      <c r="AD15" s="15" t="e">
        <f t="shared" si="2"/>
        <v>#DIV/0!</v>
      </c>
      <c r="AE15" s="17">
        <f t="shared" si="22"/>
        <v>0</v>
      </c>
      <c r="AF15" s="18">
        <f t="shared" si="3"/>
        <v>0</v>
      </c>
      <c r="AG15" s="18">
        <f t="shared" si="4"/>
        <v>0</v>
      </c>
      <c r="AH15" s="18">
        <f t="shared" si="5"/>
        <v>0</v>
      </c>
      <c r="AI15" s="18">
        <f t="shared" si="6"/>
        <v>0</v>
      </c>
      <c r="AJ15" s="18">
        <f t="shared" si="7"/>
        <v>0</v>
      </c>
      <c r="AK15" s="18">
        <f t="shared" si="8"/>
        <v>0</v>
      </c>
      <c r="AL15" s="18">
        <f t="shared" si="9"/>
        <v>0</v>
      </c>
      <c r="AM15" s="18">
        <f t="shared" si="10"/>
        <v>0</v>
      </c>
      <c r="AN15" s="18">
        <f t="shared" si="11"/>
        <v>0</v>
      </c>
      <c r="AO15" s="18">
        <f t="shared" si="12"/>
        <v>0</v>
      </c>
      <c r="AP15" s="19">
        <f t="shared" si="13"/>
        <v>0</v>
      </c>
      <c r="AQ15" s="18">
        <f t="shared" si="14"/>
        <v>0</v>
      </c>
      <c r="AR15" s="18">
        <f t="shared" si="15"/>
        <v>0</v>
      </c>
      <c r="AS15" s="5">
        <f t="shared" si="16"/>
        <v>0</v>
      </c>
      <c r="AT15" s="18">
        <f t="shared" si="17"/>
        <v>0</v>
      </c>
      <c r="AU15" s="18">
        <f t="shared" si="18"/>
        <v>0</v>
      </c>
      <c r="AV15" s="18">
        <f t="shared" si="19"/>
        <v>0</v>
      </c>
      <c r="AW15" s="18" t="b">
        <f t="shared" si="20"/>
        <v>0</v>
      </c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</row>
    <row r="16" spans="1:62">
      <c r="A16" s="13">
        <f t="shared" si="21"/>
        <v>15</v>
      </c>
      <c r="B16" s="4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 t="e">
        <f t="shared" si="0"/>
        <v>#DIV/0!</v>
      </c>
      <c r="AC16" s="16" t="e">
        <f t="shared" si="1"/>
        <v>#DIV/0!</v>
      </c>
      <c r="AD16" s="15" t="e">
        <f t="shared" si="2"/>
        <v>#DIV/0!</v>
      </c>
      <c r="AE16" s="17">
        <f t="shared" si="22"/>
        <v>0</v>
      </c>
      <c r="AF16" s="18">
        <f t="shared" si="3"/>
        <v>0</v>
      </c>
      <c r="AG16" s="18">
        <f t="shared" si="4"/>
        <v>0</v>
      </c>
      <c r="AH16" s="18">
        <f t="shared" si="5"/>
        <v>0</v>
      </c>
      <c r="AI16" s="18">
        <f t="shared" si="6"/>
        <v>0</v>
      </c>
      <c r="AJ16" s="18">
        <f t="shared" si="7"/>
        <v>0</v>
      </c>
      <c r="AK16" s="18">
        <f t="shared" si="8"/>
        <v>0</v>
      </c>
      <c r="AL16" s="18">
        <f t="shared" si="9"/>
        <v>0</v>
      </c>
      <c r="AM16" s="18">
        <f t="shared" si="10"/>
        <v>0</v>
      </c>
      <c r="AN16" s="18">
        <f t="shared" si="11"/>
        <v>0</v>
      </c>
      <c r="AO16" s="18">
        <f t="shared" si="12"/>
        <v>0</v>
      </c>
      <c r="AP16" s="19">
        <f t="shared" si="13"/>
        <v>0</v>
      </c>
      <c r="AQ16" s="18">
        <f t="shared" si="14"/>
        <v>0</v>
      </c>
      <c r="AR16" s="18">
        <f t="shared" si="15"/>
        <v>0</v>
      </c>
      <c r="AS16" s="5">
        <f t="shared" si="16"/>
        <v>0</v>
      </c>
      <c r="AT16" s="18">
        <f t="shared" si="17"/>
        <v>0</v>
      </c>
      <c r="AU16" s="18">
        <f t="shared" si="18"/>
        <v>0</v>
      </c>
      <c r="AV16" s="18">
        <f t="shared" si="19"/>
        <v>0</v>
      </c>
      <c r="AW16" s="18" t="b">
        <f t="shared" si="20"/>
        <v>0</v>
      </c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>
      <c r="A17" s="13">
        <f t="shared" si="21"/>
        <v>16</v>
      </c>
      <c r="B17" s="4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 t="e">
        <f t="shared" si="0"/>
        <v>#DIV/0!</v>
      </c>
      <c r="AC17" s="16" t="e">
        <f t="shared" si="1"/>
        <v>#DIV/0!</v>
      </c>
      <c r="AD17" s="15" t="e">
        <f t="shared" si="2"/>
        <v>#DIV/0!</v>
      </c>
      <c r="AE17" s="17">
        <f t="shared" si="22"/>
        <v>0</v>
      </c>
      <c r="AF17" s="18">
        <f t="shared" si="3"/>
        <v>0</v>
      </c>
      <c r="AG17" s="18">
        <f t="shared" si="4"/>
        <v>0</v>
      </c>
      <c r="AH17" s="18">
        <f t="shared" si="5"/>
        <v>0</v>
      </c>
      <c r="AI17" s="18">
        <f t="shared" si="6"/>
        <v>0</v>
      </c>
      <c r="AJ17" s="18">
        <f t="shared" si="7"/>
        <v>0</v>
      </c>
      <c r="AK17" s="18">
        <f t="shared" si="8"/>
        <v>0</v>
      </c>
      <c r="AL17" s="18">
        <f t="shared" si="9"/>
        <v>0</v>
      </c>
      <c r="AM17" s="18">
        <f t="shared" si="10"/>
        <v>0</v>
      </c>
      <c r="AN17" s="18">
        <f t="shared" si="11"/>
        <v>0</v>
      </c>
      <c r="AO17" s="18">
        <f t="shared" si="12"/>
        <v>0</v>
      </c>
      <c r="AP17" s="19">
        <f t="shared" si="13"/>
        <v>0</v>
      </c>
      <c r="AQ17" s="18">
        <f t="shared" si="14"/>
        <v>0</v>
      </c>
      <c r="AR17" s="18">
        <f t="shared" si="15"/>
        <v>0</v>
      </c>
      <c r="AS17" s="5">
        <f t="shared" si="16"/>
        <v>0</v>
      </c>
      <c r="AT17" s="18">
        <f t="shared" si="17"/>
        <v>0</v>
      </c>
      <c r="AU17" s="18">
        <f t="shared" si="18"/>
        <v>0</v>
      </c>
      <c r="AV17" s="18">
        <f t="shared" si="19"/>
        <v>0</v>
      </c>
      <c r="AW17" s="18" t="b">
        <f t="shared" si="20"/>
        <v>0</v>
      </c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>
      <c r="A18" s="13">
        <f t="shared" si="21"/>
        <v>17</v>
      </c>
      <c r="B18" s="4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 t="e">
        <f t="shared" si="0"/>
        <v>#DIV/0!</v>
      </c>
      <c r="AC18" s="16" t="e">
        <f t="shared" si="1"/>
        <v>#DIV/0!</v>
      </c>
      <c r="AD18" s="15" t="e">
        <f t="shared" si="2"/>
        <v>#DIV/0!</v>
      </c>
      <c r="AE18" s="17">
        <f t="shared" si="22"/>
        <v>0</v>
      </c>
      <c r="AF18" s="18">
        <f t="shared" si="3"/>
        <v>0</v>
      </c>
      <c r="AG18" s="18">
        <f t="shared" si="4"/>
        <v>0</v>
      </c>
      <c r="AH18" s="18">
        <f t="shared" si="5"/>
        <v>0</v>
      </c>
      <c r="AI18" s="18">
        <f t="shared" si="6"/>
        <v>0</v>
      </c>
      <c r="AJ18" s="18">
        <f t="shared" si="7"/>
        <v>0</v>
      </c>
      <c r="AK18" s="18">
        <f t="shared" si="8"/>
        <v>0</v>
      </c>
      <c r="AL18" s="18">
        <f t="shared" si="9"/>
        <v>0</v>
      </c>
      <c r="AM18" s="18">
        <f t="shared" si="10"/>
        <v>0</v>
      </c>
      <c r="AN18" s="18">
        <f t="shared" si="11"/>
        <v>0</v>
      </c>
      <c r="AO18" s="18">
        <f t="shared" si="12"/>
        <v>0</v>
      </c>
      <c r="AP18" s="19">
        <f t="shared" si="13"/>
        <v>0</v>
      </c>
      <c r="AQ18" s="18">
        <f t="shared" si="14"/>
        <v>0</v>
      </c>
      <c r="AR18" s="18">
        <f t="shared" si="15"/>
        <v>0</v>
      </c>
      <c r="AS18" s="5">
        <f t="shared" si="16"/>
        <v>0</v>
      </c>
      <c r="AT18" s="18">
        <f t="shared" si="17"/>
        <v>0</v>
      </c>
      <c r="AU18" s="18">
        <f t="shared" si="18"/>
        <v>0</v>
      </c>
      <c r="AV18" s="18">
        <f t="shared" si="19"/>
        <v>0</v>
      </c>
      <c r="AW18" s="18" t="b">
        <f t="shared" si="20"/>
        <v>0</v>
      </c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</row>
    <row r="19" spans="1:62">
      <c r="A19" s="13">
        <f t="shared" si="21"/>
        <v>18</v>
      </c>
      <c r="B19" s="4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 t="e">
        <f t="shared" si="0"/>
        <v>#DIV/0!</v>
      </c>
      <c r="AC19" s="16" t="e">
        <f t="shared" si="1"/>
        <v>#DIV/0!</v>
      </c>
      <c r="AD19" s="15" t="e">
        <f t="shared" si="2"/>
        <v>#DIV/0!</v>
      </c>
      <c r="AE19" s="17">
        <f t="shared" si="22"/>
        <v>0</v>
      </c>
      <c r="AF19" s="18">
        <f t="shared" si="3"/>
        <v>0</v>
      </c>
      <c r="AG19" s="18">
        <f t="shared" si="4"/>
        <v>0</v>
      </c>
      <c r="AH19" s="18">
        <f t="shared" si="5"/>
        <v>0</v>
      </c>
      <c r="AI19" s="18">
        <f t="shared" si="6"/>
        <v>0</v>
      </c>
      <c r="AJ19" s="18">
        <f t="shared" si="7"/>
        <v>0</v>
      </c>
      <c r="AK19" s="18">
        <f t="shared" si="8"/>
        <v>0</v>
      </c>
      <c r="AL19" s="18">
        <f t="shared" si="9"/>
        <v>0</v>
      </c>
      <c r="AM19" s="18">
        <f t="shared" si="10"/>
        <v>0</v>
      </c>
      <c r="AN19" s="18">
        <f t="shared" si="11"/>
        <v>0</v>
      </c>
      <c r="AO19" s="18">
        <f t="shared" si="12"/>
        <v>0</v>
      </c>
      <c r="AP19" s="19">
        <f t="shared" si="13"/>
        <v>0</v>
      </c>
      <c r="AQ19" s="18">
        <f t="shared" si="14"/>
        <v>0</v>
      </c>
      <c r="AR19" s="18">
        <f t="shared" si="15"/>
        <v>0</v>
      </c>
      <c r="AS19" s="5">
        <f t="shared" si="16"/>
        <v>0</v>
      </c>
      <c r="AT19" s="18">
        <f t="shared" si="17"/>
        <v>0</v>
      </c>
      <c r="AU19" s="18">
        <f t="shared" si="18"/>
        <v>0</v>
      </c>
      <c r="AV19" s="18">
        <f t="shared" si="19"/>
        <v>0</v>
      </c>
      <c r="AW19" s="18" t="b">
        <f t="shared" si="20"/>
        <v>0</v>
      </c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</row>
    <row r="20" spans="1:62">
      <c r="A20" s="13">
        <f t="shared" si="21"/>
        <v>19</v>
      </c>
      <c r="B20" s="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 t="e">
        <f t="shared" si="0"/>
        <v>#DIV/0!</v>
      </c>
      <c r="AC20" s="16" t="e">
        <f t="shared" si="1"/>
        <v>#DIV/0!</v>
      </c>
      <c r="AD20" s="15" t="e">
        <f t="shared" si="2"/>
        <v>#DIV/0!</v>
      </c>
      <c r="AE20" s="17">
        <f t="shared" si="22"/>
        <v>0</v>
      </c>
      <c r="AF20" s="18">
        <f t="shared" si="3"/>
        <v>0</v>
      </c>
      <c r="AG20" s="18">
        <f t="shared" si="4"/>
        <v>0</v>
      </c>
      <c r="AH20" s="18">
        <f t="shared" si="5"/>
        <v>0</v>
      </c>
      <c r="AI20" s="18">
        <f t="shared" si="6"/>
        <v>0</v>
      </c>
      <c r="AJ20" s="18">
        <f t="shared" si="7"/>
        <v>0</v>
      </c>
      <c r="AK20" s="18">
        <f t="shared" si="8"/>
        <v>0</v>
      </c>
      <c r="AL20" s="18">
        <f t="shared" si="9"/>
        <v>0</v>
      </c>
      <c r="AM20" s="18">
        <f t="shared" si="10"/>
        <v>0</v>
      </c>
      <c r="AN20" s="18">
        <f t="shared" si="11"/>
        <v>0</v>
      </c>
      <c r="AO20" s="18">
        <f t="shared" si="12"/>
        <v>0</v>
      </c>
      <c r="AP20" s="19">
        <f t="shared" si="13"/>
        <v>0</v>
      </c>
      <c r="AQ20" s="18">
        <f t="shared" si="14"/>
        <v>0</v>
      </c>
      <c r="AR20" s="18">
        <f t="shared" si="15"/>
        <v>0</v>
      </c>
      <c r="AS20" s="5">
        <f t="shared" si="16"/>
        <v>0</v>
      </c>
      <c r="AT20" s="18">
        <f t="shared" si="17"/>
        <v>0</v>
      </c>
      <c r="AU20" s="18">
        <f t="shared" si="18"/>
        <v>0</v>
      </c>
      <c r="AV20" s="18">
        <f t="shared" si="19"/>
        <v>0</v>
      </c>
      <c r="AW20" s="18" t="b">
        <f t="shared" si="20"/>
        <v>0</v>
      </c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</row>
    <row r="21" spans="1:62" ht="15.75" customHeight="1">
      <c r="A21" s="13">
        <f t="shared" si="21"/>
        <v>20</v>
      </c>
      <c r="B21" s="4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5" t="e">
        <f t="shared" si="0"/>
        <v>#DIV/0!</v>
      </c>
      <c r="AC21" s="16" t="e">
        <f t="shared" si="1"/>
        <v>#DIV/0!</v>
      </c>
      <c r="AD21" s="15" t="e">
        <f t="shared" si="2"/>
        <v>#DIV/0!</v>
      </c>
      <c r="AE21" s="17">
        <f t="shared" si="22"/>
        <v>0</v>
      </c>
      <c r="AF21" s="18">
        <f t="shared" si="3"/>
        <v>0</v>
      </c>
      <c r="AG21" s="18">
        <f t="shared" si="4"/>
        <v>0</v>
      </c>
      <c r="AH21" s="18">
        <f t="shared" si="5"/>
        <v>0</v>
      </c>
      <c r="AI21" s="18">
        <f t="shared" si="6"/>
        <v>0</v>
      </c>
      <c r="AJ21" s="18">
        <f t="shared" si="7"/>
        <v>0</v>
      </c>
      <c r="AK21" s="18">
        <f t="shared" si="8"/>
        <v>0</v>
      </c>
      <c r="AL21" s="18">
        <f t="shared" si="9"/>
        <v>0</v>
      </c>
      <c r="AM21" s="18">
        <f t="shared" si="10"/>
        <v>0</v>
      </c>
      <c r="AN21" s="18">
        <f t="shared" si="11"/>
        <v>0</v>
      </c>
      <c r="AO21" s="18">
        <f t="shared" si="12"/>
        <v>0</v>
      </c>
      <c r="AP21" s="19">
        <f t="shared" si="13"/>
        <v>0</v>
      </c>
      <c r="AQ21" s="18">
        <f t="shared" si="14"/>
        <v>0</v>
      </c>
      <c r="AR21" s="18">
        <f t="shared" si="15"/>
        <v>0</v>
      </c>
      <c r="AS21" s="5">
        <f t="shared" si="16"/>
        <v>0</v>
      </c>
      <c r="AT21" s="18">
        <f t="shared" si="17"/>
        <v>0</v>
      </c>
      <c r="AU21" s="18">
        <f t="shared" si="18"/>
        <v>0</v>
      </c>
      <c r="AV21" s="18">
        <f t="shared" si="19"/>
        <v>0</v>
      </c>
      <c r="AW21" s="18" t="b">
        <f t="shared" si="20"/>
        <v>0</v>
      </c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</row>
    <row r="22" spans="1:62" ht="15.75" customHeight="1">
      <c r="A22" s="13">
        <f t="shared" si="21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4"/>
      <c r="Q22" s="14"/>
      <c r="R22" s="14"/>
      <c r="S22" s="14"/>
      <c r="T22" s="14"/>
      <c r="U22" s="14"/>
      <c r="V22" s="20"/>
      <c r="W22" s="20"/>
      <c r="X22" s="20"/>
      <c r="Y22" s="20"/>
      <c r="Z22" s="20"/>
      <c r="AA22" s="20"/>
      <c r="AB22" s="15" t="e">
        <f t="shared" si="0"/>
        <v>#DIV/0!</v>
      </c>
      <c r="AC22" s="16" t="e">
        <f t="shared" si="1"/>
        <v>#DIV/0!</v>
      </c>
      <c r="AD22" s="15" t="e">
        <f t="shared" si="2"/>
        <v>#DIV/0!</v>
      </c>
      <c r="AE22" s="17">
        <f t="shared" si="22"/>
        <v>0</v>
      </c>
      <c r="AF22" s="18">
        <f t="shared" si="3"/>
        <v>0</v>
      </c>
      <c r="AG22" s="18">
        <f t="shared" si="4"/>
        <v>0</v>
      </c>
      <c r="AH22" s="18">
        <f t="shared" si="5"/>
        <v>0</v>
      </c>
      <c r="AI22" s="18">
        <f t="shared" si="6"/>
        <v>0</v>
      </c>
      <c r="AJ22" s="18">
        <f t="shared" si="7"/>
        <v>0</v>
      </c>
      <c r="AK22" s="18">
        <f t="shared" si="8"/>
        <v>0</v>
      </c>
      <c r="AL22" s="18">
        <f t="shared" si="9"/>
        <v>0</v>
      </c>
      <c r="AM22" s="18">
        <f t="shared" si="10"/>
        <v>0</v>
      </c>
      <c r="AN22" s="18">
        <f t="shared" si="11"/>
        <v>0</v>
      </c>
      <c r="AO22" s="18">
        <f t="shared" si="12"/>
        <v>0</v>
      </c>
      <c r="AP22" s="19">
        <f t="shared" si="13"/>
        <v>0</v>
      </c>
      <c r="AQ22" s="18">
        <f t="shared" si="14"/>
        <v>0</v>
      </c>
      <c r="AR22" s="18">
        <f t="shared" si="15"/>
        <v>0</v>
      </c>
      <c r="AS22" s="5">
        <f t="shared" si="16"/>
        <v>0</v>
      </c>
      <c r="AT22" s="18">
        <f t="shared" si="17"/>
        <v>0</v>
      </c>
      <c r="AU22" s="18">
        <f t="shared" si="18"/>
        <v>0</v>
      </c>
      <c r="AV22" s="18">
        <f t="shared" si="19"/>
        <v>0</v>
      </c>
      <c r="AW22" s="18" t="b">
        <f t="shared" si="20"/>
        <v>0</v>
      </c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</row>
    <row r="23" spans="1:62" ht="15.75" customHeight="1">
      <c r="A23" s="13">
        <f t="shared" si="21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4"/>
      <c r="Q23" s="14"/>
      <c r="R23" s="14"/>
      <c r="S23" s="14"/>
      <c r="T23" s="14"/>
      <c r="U23" s="14"/>
      <c r="V23" s="20"/>
      <c r="W23" s="20"/>
      <c r="X23" s="20"/>
      <c r="Y23" s="20"/>
      <c r="Z23" s="20"/>
      <c r="AA23" s="20"/>
      <c r="AB23" s="15" t="e">
        <f t="shared" si="0"/>
        <v>#DIV/0!</v>
      </c>
      <c r="AC23" s="16" t="e">
        <f t="shared" si="1"/>
        <v>#DIV/0!</v>
      </c>
      <c r="AD23" s="15" t="e">
        <f t="shared" si="2"/>
        <v>#DIV/0!</v>
      </c>
      <c r="AE23" s="17">
        <f t="shared" si="22"/>
        <v>0</v>
      </c>
      <c r="AF23" s="18">
        <f t="shared" si="3"/>
        <v>0</v>
      </c>
      <c r="AG23" s="18">
        <f t="shared" si="4"/>
        <v>0</v>
      </c>
      <c r="AH23" s="18">
        <f t="shared" si="5"/>
        <v>0</v>
      </c>
      <c r="AI23" s="18">
        <f t="shared" si="6"/>
        <v>0</v>
      </c>
      <c r="AJ23" s="18">
        <f t="shared" si="7"/>
        <v>0</v>
      </c>
      <c r="AK23" s="18">
        <f t="shared" si="8"/>
        <v>0</v>
      </c>
      <c r="AL23" s="18">
        <f t="shared" si="9"/>
        <v>0</v>
      </c>
      <c r="AM23" s="18">
        <f t="shared" si="10"/>
        <v>0</v>
      </c>
      <c r="AN23" s="18">
        <f t="shared" si="11"/>
        <v>0</v>
      </c>
      <c r="AO23" s="18">
        <f t="shared" si="12"/>
        <v>0</v>
      </c>
      <c r="AP23" s="19">
        <f t="shared" si="13"/>
        <v>0</v>
      </c>
      <c r="AQ23" s="18">
        <f t="shared" si="14"/>
        <v>0</v>
      </c>
      <c r="AR23" s="18">
        <f t="shared" si="15"/>
        <v>0</v>
      </c>
      <c r="AS23" s="5">
        <f t="shared" si="16"/>
        <v>0</v>
      </c>
      <c r="AT23" s="18">
        <f t="shared" si="17"/>
        <v>0</v>
      </c>
      <c r="AU23" s="18">
        <f t="shared" si="18"/>
        <v>0</v>
      </c>
      <c r="AV23" s="18">
        <f t="shared" si="19"/>
        <v>0</v>
      </c>
      <c r="AW23" s="18" t="b">
        <f t="shared" si="20"/>
        <v>0</v>
      </c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</row>
    <row r="24" spans="1:62" ht="15.75" customHeight="1">
      <c r="A24" s="13">
        <f t="shared" si="21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4"/>
      <c r="Q24" s="14"/>
      <c r="R24" s="14"/>
      <c r="S24" s="14"/>
      <c r="T24" s="14"/>
      <c r="U24" s="14"/>
      <c r="V24" s="20"/>
      <c r="W24" s="20"/>
      <c r="X24" s="20"/>
      <c r="Y24" s="20"/>
      <c r="Z24" s="20"/>
      <c r="AA24" s="20"/>
      <c r="AB24" s="15" t="e">
        <f t="shared" si="0"/>
        <v>#DIV/0!</v>
      </c>
      <c r="AC24" s="16" t="e">
        <f t="shared" si="1"/>
        <v>#DIV/0!</v>
      </c>
      <c r="AD24" s="15" t="e">
        <f t="shared" si="2"/>
        <v>#DIV/0!</v>
      </c>
      <c r="AE24" s="17">
        <f t="shared" si="22"/>
        <v>0</v>
      </c>
      <c r="AF24" s="18">
        <f t="shared" si="3"/>
        <v>0</v>
      </c>
      <c r="AG24" s="18">
        <f t="shared" si="4"/>
        <v>0</v>
      </c>
      <c r="AH24" s="18">
        <f t="shared" si="5"/>
        <v>0</v>
      </c>
      <c r="AI24" s="18">
        <f t="shared" si="6"/>
        <v>0</v>
      </c>
      <c r="AJ24" s="18">
        <f t="shared" si="7"/>
        <v>0</v>
      </c>
      <c r="AK24" s="18">
        <f t="shared" si="8"/>
        <v>0</v>
      </c>
      <c r="AL24" s="18">
        <f t="shared" si="9"/>
        <v>0</v>
      </c>
      <c r="AM24" s="18">
        <f t="shared" si="10"/>
        <v>0</v>
      </c>
      <c r="AN24" s="18">
        <f t="shared" si="11"/>
        <v>0</v>
      </c>
      <c r="AO24" s="18">
        <f t="shared" si="12"/>
        <v>0</v>
      </c>
      <c r="AP24" s="19">
        <f t="shared" si="13"/>
        <v>0</v>
      </c>
      <c r="AQ24" s="18">
        <f t="shared" si="14"/>
        <v>0</v>
      </c>
      <c r="AR24" s="18">
        <f t="shared" si="15"/>
        <v>0</v>
      </c>
      <c r="AS24" s="5">
        <f t="shared" si="16"/>
        <v>0</v>
      </c>
      <c r="AT24" s="18">
        <f t="shared" si="17"/>
        <v>0</v>
      </c>
      <c r="AU24" s="18">
        <f t="shared" si="18"/>
        <v>0</v>
      </c>
      <c r="AV24" s="18">
        <f t="shared" si="19"/>
        <v>0</v>
      </c>
      <c r="AW24" s="18" t="b">
        <f t="shared" si="20"/>
        <v>0</v>
      </c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</row>
    <row r="25" spans="1:62" ht="15.75" customHeight="1">
      <c r="A25" s="13">
        <f t="shared" si="21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4"/>
      <c r="Q25" s="14"/>
      <c r="R25" s="14"/>
      <c r="S25" s="14"/>
      <c r="T25" s="14"/>
      <c r="U25" s="14"/>
      <c r="V25" s="20"/>
      <c r="W25" s="20"/>
      <c r="X25" s="20"/>
      <c r="Y25" s="20"/>
      <c r="Z25" s="20"/>
      <c r="AA25" s="20"/>
      <c r="AB25" s="15" t="e">
        <f t="shared" si="0"/>
        <v>#DIV/0!</v>
      </c>
      <c r="AC25" s="16" t="e">
        <f t="shared" si="1"/>
        <v>#DIV/0!</v>
      </c>
      <c r="AD25" s="15" t="e">
        <f t="shared" si="2"/>
        <v>#DIV/0!</v>
      </c>
      <c r="AE25" s="17">
        <f t="shared" si="22"/>
        <v>0</v>
      </c>
      <c r="AF25" s="18">
        <f t="shared" si="3"/>
        <v>0</v>
      </c>
      <c r="AG25" s="18">
        <f t="shared" si="4"/>
        <v>0</v>
      </c>
      <c r="AH25" s="18">
        <f t="shared" si="5"/>
        <v>0</v>
      </c>
      <c r="AI25" s="18">
        <f t="shared" si="6"/>
        <v>0</v>
      </c>
      <c r="AJ25" s="18">
        <f t="shared" si="7"/>
        <v>0</v>
      </c>
      <c r="AK25" s="18">
        <f t="shared" si="8"/>
        <v>0</v>
      </c>
      <c r="AL25" s="18">
        <f t="shared" si="9"/>
        <v>0</v>
      </c>
      <c r="AM25" s="18">
        <f t="shared" si="10"/>
        <v>0</v>
      </c>
      <c r="AN25" s="18">
        <f t="shared" si="11"/>
        <v>0</v>
      </c>
      <c r="AO25" s="18">
        <f t="shared" si="12"/>
        <v>0</v>
      </c>
      <c r="AP25" s="19">
        <f t="shared" si="13"/>
        <v>0</v>
      </c>
      <c r="AQ25" s="18">
        <f t="shared" si="14"/>
        <v>0</v>
      </c>
      <c r="AR25" s="18">
        <f t="shared" si="15"/>
        <v>0</v>
      </c>
      <c r="AS25" s="5">
        <f t="shared" si="16"/>
        <v>0</v>
      </c>
      <c r="AT25" s="18">
        <f t="shared" si="17"/>
        <v>0</v>
      </c>
      <c r="AU25" s="18">
        <f t="shared" si="18"/>
        <v>0</v>
      </c>
      <c r="AV25" s="18">
        <f t="shared" si="19"/>
        <v>0</v>
      </c>
      <c r="AW25" s="18" t="b">
        <f t="shared" si="20"/>
        <v>0</v>
      </c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</row>
    <row r="26" spans="1:62" ht="15.75" customHeight="1">
      <c r="A26" s="13">
        <f t="shared" si="21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4"/>
      <c r="Q26" s="14"/>
      <c r="R26" s="14"/>
      <c r="S26" s="14"/>
      <c r="T26" s="14"/>
      <c r="U26" s="14"/>
      <c r="V26" s="20"/>
      <c r="W26" s="20"/>
      <c r="X26" s="20"/>
      <c r="Y26" s="20"/>
      <c r="Z26" s="20"/>
      <c r="AA26" s="20"/>
      <c r="AB26" s="15" t="e">
        <f t="shared" si="0"/>
        <v>#DIV/0!</v>
      </c>
      <c r="AC26" s="16" t="e">
        <f t="shared" si="1"/>
        <v>#DIV/0!</v>
      </c>
      <c r="AD26" s="15" t="e">
        <f t="shared" si="2"/>
        <v>#DIV/0!</v>
      </c>
      <c r="AE26" s="17">
        <f t="shared" si="22"/>
        <v>0</v>
      </c>
      <c r="AF26" s="18">
        <f t="shared" si="3"/>
        <v>0</v>
      </c>
      <c r="AG26" s="18">
        <f t="shared" si="4"/>
        <v>0</v>
      </c>
      <c r="AH26" s="18">
        <f t="shared" si="5"/>
        <v>0</v>
      </c>
      <c r="AI26" s="18">
        <f t="shared" si="6"/>
        <v>0</v>
      </c>
      <c r="AJ26" s="18">
        <f t="shared" si="7"/>
        <v>0</v>
      </c>
      <c r="AK26" s="18">
        <f t="shared" si="8"/>
        <v>0</v>
      </c>
      <c r="AL26" s="18">
        <f t="shared" si="9"/>
        <v>0</v>
      </c>
      <c r="AM26" s="18">
        <f t="shared" si="10"/>
        <v>0</v>
      </c>
      <c r="AN26" s="18">
        <f t="shared" si="11"/>
        <v>0</v>
      </c>
      <c r="AO26" s="18">
        <f t="shared" si="12"/>
        <v>0</v>
      </c>
      <c r="AP26" s="19">
        <f t="shared" si="13"/>
        <v>0</v>
      </c>
      <c r="AQ26" s="18">
        <f t="shared" si="14"/>
        <v>0</v>
      </c>
      <c r="AR26" s="18">
        <f t="shared" si="15"/>
        <v>0</v>
      </c>
      <c r="AS26" s="5">
        <f t="shared" si="16"/>
        <v>0</v>
      </c>
      <c r="AT26" s="18">
        <f t="shared" si="17"/>
        <v>0</v>
      </c>
      <c r="AU26" s="18">
        <f t="shared" si="18"/>
        <v>0</v>
      </c>
      <c r="AV26" s="18">
        <f t="shared" si="19"/>
        <v>0</v>
      </c>
      <c r="AW26" s="18" t="b">
        <f t="shared" si="20"/>
        <v>0</v>
      </c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</row>
    <row r="27" spans="1:62" ht="15.75" customHeight="1">
      <c r="A27" s="13">
        <f t="shared" si="21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4"/>
      <c r="Q27" s="14"/>
      <c r="R27" s="14"/>
      <c r="S27" s="14"/>
      <c r="T27" s="14"/>
      <c r="U27" s="14"/>
      <c r="V27" s="20"/>
      <c r="W27" s="20"/>
      <c r="X27" s="20"/>
      <c r="Y27" s="20"/>
      <c r="Z27" s="20"/>
      <c r="AA27" s="20"/>
      <c r="AB27" s="15" t="e">
        <f t="shared" si="0"/>
        <v>#DIV/0!</v>
      </c>
      <c r="AC27" s="16" t="e">
        <f t="shared" si="1"/>
        <v>#DIV/0!</v>
      </c>
      <c r="AD27" s="15" t="e">
        <f t="shared" si="2"/>
        <v>#DIV/0!</v>
      </c>
      <c r="AE27" s="17">
        <f t="shared" si="22"/>
        <v>0</v>
      </c>
      <c r="AF27" s="18">
        <f t="shared" si="3"/>
        <v>0</v>
      </c>
      <c r="AG27" s="18">
        <f t="shared" si="4"/>
        <v>0</v>
      </c>
      <c r="AH27" s="18">
        <f t="shared" si="5"/>
        <v>0</v>
      </c>
      <c r="AI27" s="18">
        <f t="shared" si="6"/>
        <v>0</v>
      </c>
      <c r="AJ27" s="18">
        <f t="shared" si="7"/>
        <v>0</v>
      </c>
      <c r="AK27" s="18">
        <f t="shared" si="8"/>
        <v>0</v>
      </c>
      <c r="AL27" s="18">
        <f t="shared" si="9"/>
        <v>0</v>
      </c>
      <c r="AM27" s="18">
        <f t="shared" si="10"/>
        <v>0</v>
      </c>
      <c r="AN27" s="18">
        <f t="shared" si="11"/>
        <v>0</v>
      </c>
      <c r="AO27" s="18">
        <f t="shared" si="12"/>
        <v>0</v>
      </c>
      <c r="AP27" s="19">
        <f t="shared" si="13"/>
        <v>0</v>
      </c>
      <c r="AQ27" s="18">
        <f t="shared" si="14"/>
        <v>0</v>
      </c>
      <c r="AR27" s="18">
        <f t="shared" si="15"/>
        <v>0</v>
      </c>
      <c r="AS27" s="5">
        <f t="shared" si="16"/>
        <v>0</v>
      </c>
      <c r="AT27" s="18">
        <f t="shared" si="17"/>
        <v>0</v>
      </c>
      <c r="AU27" s="18">
        <f t="shared" si="18"/>
        <v>0</v>
      </c>
      <c r="AV27" s="18">
        <f t="shared" si="19"/>
        <v>0</v>
      </c>
      <c r="AW27" s="18" t="b">
        <f t="shared" si="20"/>
        <v>0</v>
      </c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</row>
    <row r="28" spans="1:62" ht="15.75" customHeight="1">
      <c r="A28" s="13">
        <f t="shared" si="21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4"/>
      <c r="Q28" s="14"/>
      <c r="R28" s="14"/>
      <c r="S28" s="14"/>
      <c r="T28" s="14"/>
      <c r="U28" s="14"/>
      <c r="V28" s="20"/>
      <c r="W28" s="20"/>
      <c r="X28" s="20"/>
      <c r="Y28" s="20"/>
      <c r="Z28" s="20"/>
      <c r="AA28" s="20"/>
      <c r="AB28" s="15" t="e">
        <f t="shared" si="0"/>
        <v>#DIV/0!</v>
      </c>
      <c r="AC28" s="16" t="e">
        <f t="shared" si="1"/>
        <v>#DIV/0!</v>
      </c>
      <c r="AD28" s="15" t="e">
        <f t="shared" si="2"/>
        <v>#DIV/0!</v>
      </c>
      <c r="AE28" s="17">
        <f t="shared" si="22"/>
        <v>0</v>
      </c>
      <c r="AF28" s="18">
        <f t="shared" si="3"/>
        <v>0</v>
      </c>
      <c r="AG28" s="18">
        <f t="shared" si="4"/>
        <v>0</v>
      </c>
      <c r="AH28" s="18">
        <f t="shared" si="5"/>
        <v>0</v>
      </c>
      <c r="AI28" s="18">
        <f t="shared" si="6"/>
        <v>0</v>
      </c>
      <c r="AJ28" s="18">
        <f t="shared" si="7"/>
        <v>0</v>
      </c>
      <c r="AK28" s="18">
        <f t="shared" si="8"/>
        <v>0</v>
      </c>
      <c r="AL28" s="18">
        <f t="shared" si="9"/>
        <v>0</v>
      </c>
      <c r="AM28" s="18">
        <f t="shared" si="10"/>
        <v>0</v>
      </c>
      <c r="AN28" s="18">
        <f t="shared" si="11"/>
        <v>0</v>
      </c>
      <c r="AO28" s="18">
        <f t="shared" si="12"/>
        <v>0</v>
      </c>
      <c r="AP28" s="19">
        <f t="shared" si="13"/>
        <v>0</v>
      </c>
      <c r="AQ28" s="18">
        <f t="shared" si="14"/>
        <v>0</v>
      </c>
      <c r="AR28" s="18">
        <f t="shared" si="15"/>
        <v>0</v>
      </c>
      <c r="AS28" s="5">
        <f t="shared" si="16"/>
        <v>0</v>
      </c>
      <c r="AT28" s="18">
        <f t="shared" si="17"/>
        <v>0</v>
      </c>
      <c r="AU28" s="18">
        <f t="shared" si="18"/>
        <v>0</v>
      </c>
      <c r="AV28" s="18">
        <f t="shared" si="19"/>
        <v>0</v>
      </c>
      <c r="AW28" s="18" t="b">
        <f t="shared" si="20"/>
        <v>0</v>
      </c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</row>
    <row r="29" spans="1:62" ht="15.75" customHeight="1">
      <c r="A29" s="13">
        <f t="shared" si="21"/>
        <v>28</v>
      </c>
      <c r="B29" s="4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4"/>
      <c r="Q29" s="14"/>
      <c r="R29" s="14"/>
      <c r="S29" s="14"/>
      <c r="T29" s="14"/>
      <c r="U29" s="14"/>
      <c r="V29" s="20"/>
      <c r="W29" s="20"/>
      <c r="X29" s="20"/>
      <c r="Y29" s="20"/>
      <c r="Z29" s="20"/>
      <c r="AA29" s="20"/>
      <c r="AB29" s="15" t="e">
        <f t="shared" si="0"/>
        <v>#DIV/0!</v>
      </c>
      <c r="AC29" s="16" t="e">
        <f t="shared" si="1"/>
        <v>#DIV/0!</v>
      </c>
      <c r="AD29" s="15" t="e">
        <f t="shared" si="2"/>
        <v>#DIV/0!</v>
      </c>
      <c r="AE29" s="17">
        <f t="shared" si="22"/>
        <v>0</v>
      </c>
      <c r="AF29" s="18">
        <f t="shared" si="3"/>
        <v>0</v>
      </c>
      <c r="AG29" s="18">
        <f t="shared" si="4"/>
        <v>0</v>
      </c>
      <c r="AH29" s="18">
        <f t="shared" si="5"/>
        <v>0</v>
      </c>
      <c r="AI29" s="18">
        <f t="shared" si="6"/>
        <v>0</v>
      </c>
      <c r="AJ29" s="18">
        <f t="shared" si="7"/>
        <v>0</v>
      </c>
      <c r="AK29" s="18">
        <f t="shared" si="8"/>
        <v>0</v>
      </c>
      <c r="AL29" s="18">
        <f t="shared" si="9"/>
        <v>0</v>
      </c>
      <c r="AM29" s="18">
        <f t="shared" si="10"/>
        <v>0</v>
      </c>
      <c r="AN29" s="18">
        <f t="shared" si="11"/>
        <v>0</v>
      </c>
      <c r="AO29" s="18">
        <f t="shared" si="12"/>
        <v>0</v>
      </c>
      <c r="AP29" s="19">
        <f t="shared" si="13"/>
        <v>0</v>
      </c>
      <c r="AQ29" s="18">
        <f t="shared" si="14"/>
        <v>0</v>
      </c>
      <c r="AR29" s="18">
        <f t="shared" si="15"/>
        <v>0</v>
      </c>
      <c r="AS29" s="5">
        <f t="shared" si="16"/>
        <v>0</v>
      </c>
      <c r="AT29" s="18">
        <f t="shared" si="17"/>
        <v>0</v>
      </c>
      <c r="AU29" s="18">
        <f t="shared" si="18"/>
        <v>0</v>
      </c>
      <c r="AV29" s="18">
        <f t="shared" si="19"/>
        <v>0</v>
      </c>
      <c r="AW29" s="18" t="b">
        <f t="shared" si="20"/>
        <v>0</v>
      </c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</row>
    <row r="30" spans="1:62" ht="15.75" customHeight="1">
      <c r="A30" s="13">
        <f t="shared" si="21"/>
        <v>29</v>
      </c>
      <c r="B30" s="6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4"/>
      <c r="Q30" s="14"/>
      <c r="R30" s="14"/>
      <c r="S30" s="14"/>
      <c r="T30" s="14"/>
      <c r="U30" s="14"/>
      <c r="V30" s="20"/>
      <c r="W30" s="20"/>
      <c r="X30" s="20"/>
      <c r="Y30" s="20"/>
      <c r="Z30" s="20"/>
      <c r="AA30" s="20"/>
      <c r="AB30" s="15" t="e">
        <f t="shared" si="0"/>
        <v>#DIV/0!</v>
      </c>
      <c r="AC30" s="16" t="e">
        <f t="shared" si="1"/>
        <v>#DIV/0!</v>
      </c>
      <c r="AD30" s="15" t="e">
        <f t="shared" si="2"/>
        <v>#DIV/0!</v>
      </c>
      <c r="AE30" s="17">
        <f t="shared" si="22"/>
        <v>0</v>
      </c>
      <c r="AF30" s="18">
        <f t="shared" si="3"/>
        <v>0</v>
      </c>
      <c r="AG30" s="18">
        <f t="shared" si="4"/>
        <v>0</v>
      </c>
      <c r="AH30" s="18">
        <f t="shared" si="5"/>
        <v>0</v>
      </c>
      <c r="AI30" s="18">
        <f t="shared" si="6"/>
        <v>0</v>
      </c>
      <c r="AJ30" s="18">
        <f t="shared" si="7"/>
        <v>0</v>
      </c>
      <c r="AK30" s="18">
        <f t="shared" si="8"/>
        <v>0</v>
      </c>
      <c r="AL30" s="18">
        <f t="shared" si="9"/>
        <v>0</v>
      </c>
      <c r="AM30" s="18">
        <f t="shared" si="10"/>
        <v>0</v>
      </c>
      <c r="AN30" s="18">
        <f t="shared" si="11"/>
        <v>0</v>
      </c>
      <c r="AO30" s="18">
        <f t="shared" si="12"/>
        <v>0</v>
      </c>
      <c r="AP30" s="19">
        <f t="shared" si="13"/>
        <v>0</v>
      </c>
      <c r="AQ30" s="18">
        <f t="shared" si="14"/>
        <v>0</v>
      </c>
      <c r="AR30" s="18">
        <f t="shared" si="15"/>
        <v>0</v>
      </c>
      <c r="AS30" s="5">
        <f t="shared" si="16"/>
        <v>0</v>
      </c>
      <c r="AT30" s="18">
        <f t="shared" si="17"/>
        <v>0</v>
      </c>
      <c r="AU30" s="18">
        <f t="shared" si="18"/>
        <v>0</v>
      </c>
      <c r="AV30" s="18">
        <f t="shared" si="19"/>
        <v>0</v>
      </c>
      <c r="AW30" s="18" t="b">
        <f t="shared" si="20"/>
        <v>0</v>
      </c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spans="1:62" ht="15.75" customHeight="1">
      <c r="A31" s="13">
        <f t="shared" si="21"/>
        <v>30</v>
      </c>
      <c r="B31" s="7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4"/>
      <c r="Q31" s="14"/>
      <c r="R31" s="14"/>
      <c r="S31" s="14"/>
      <c r="T31" s="14"/>
      <c r="U31" s="14"/>
      <c r="V31" s="20"/>
      <c r="W31" s="20"/>
      <c r="X31" s="20"/>
      <c r="Y31" s="20"/>
      <c r="Z31" s="20"/>
      <c r="AA31" s="20"/>
      <c r="AB31" s="15" t="e">
        <f t="shared" si="0"/>
        <v>#DIV/0!</v>
      </c>
      <c r="AC31" s="16" t="e">
        <f t="shared" si="1"/>
        <v>#DIV/0!</v>
      </c>
      <c r="AD31" s="15" t="e">
        <f t="shared" si="2"/>
        <v>#DIV/0!</v>
      </c>
      <c r="AE31" s="17">
        <f t="shared" si="22"/>
        <v>0</v>
      </c>
      <c r="AF31" s="18">
        <f t="shared" si="3"/>
        <v>0</v>
      </c>
      <c r="AG31" s="18">
        <f t="shared" si="4"/>
        <v>0</v>
      </c>
      <c r="AH31" s="18">
        <f t="shared" si="5"/>
        <v>0</v>
      </c>
      <c r="AI31" s="18">
        <f t="shared" si="6"/>
        <v>0</v>
      </c>
      <c r="AJ31" s="18">
        <f t="shared" si="7"/>
        <v>0</v>
      </c>
      <c r="AK31" s="18">
        <f t="shared" si="8"/>
        <v>0</v>
      </c>
      <c r="AL31" s="18">
        <f t="shared" si="9"/>
        <v>0</v>
      </c>
      <c r="AM31" s="18">
        <f t="shared" si="10"/>
        <v>0</v>
      </c>
      <c r="AN31" s="18">
        <f t="shared" si="11"/>
        <v>0</v>
      </c>
      <c r="AO31" s="18">
        <f t="shared" si="12"/>
        <v>0</v>
      </c>
      <c r="AP31" s="19">
        <f t="shared" si="13"/>
        <v>0</v>
      </c>
      <c r="AQ31" s="18">
        <f t="shared" si="14"/>
        <v>0</v>
      </c>
      <c r="AR31" s="18">
        <f t="shared" si="15"/>
        <v>0</v>
      </c>
      <c r="AS31" s="5">
        <f t="shared" si="16"/>
        <v>0</v>
      </c>
      <c r="AT31" s="18">
        <f t="shared" si="17"/>
        <v>0</v>
      </c>
      <c r="AU31" s="18">
        <f t="shared" si="18"/>
        <v>0</v>
      </c>
      <c r="AV31" s="18">
        <f t="shared" si="19"/>
        <v>0</v>
      </c>
      <c r="AW31" s="18" t="b">
        <f t="shared" si="20"/>
        <v>0</v>
      </c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</row>
    <row r="32" spans="1:62" ht="36.75" customHeight="1">
      <c r="A32" s="20"/>
      <c r="B32" s="23" t="s">
        <v>56</v>
      </c>
      <c r="C32" s="24">
        <f t="shared" ref="C32:AA32" si="23">AVERAGE(C2:C31)</f>
        <v>7.8888888888888893</v>
      </c>
      <c r="D32" s="24">
        <f t="shared" si="23"/>
        <v>8.3333333333333339</v>
      </c>
      <c r="E32" s="24">
        <f t="shared" si="23"/>
        <v>8.2222222222222214</v>
      </c>
      <c r="F32" s="24" t="e">
        <f t="shared" si="23"/>
        <v>#DIV/0!</v>
      </c>
      <c r="G32" s="24">
        <f t="shared" si="23"/>
        <v>9</v>
      </c>
      <c r="H32" s="24">
        <f t="shared" si="23"/>
        <v>7.7777777777777777</v>
      </c>
      <c r="I32" s="24">
        <f t="shared" si="23"/>
        <v>10</v>
      </c>
      <c r="J32" s="24">
        <f t="shared" si="23"/>
        <v>10.222222222222221</v>
      </c>
      <c r="K32" s="24">
        <f t="shared" si="23"/>
        <v>8.1111111111111107</v>
      </c>
      <c r="L32" s="24">
        <f t="shared" si="23"/>
        <v>8.7777777777777786</v>
      </c>
      <c r="M32" s="24">
        <f t="shared" si="23"/>
        <v>11.111111111111111</v>
      </c>
      <c r="N32" s="24">
        <f t="shared" si="23"/>
        <v>9.3333333333333339</v>
      </c>
      <c r="O32" s="24">
        <f t="shared" si="23"/>
        <v>10.222222222222221</v>
      </c>
      <c r="P32" s="24">
        <f t="shared" si="23"/>
        <v>9.375</v>
      </c>
      <c r="Q32" s="24" t="e">
        <f t="shared" si="23"/>
        <v>#DIV/0!</v>
      </c>
      <c r="R32" s="24" t="e">
        <f t="shared" si="23"/>
        <v>#DIV/0!</v>
      </c>
      <c r="S32" s="24" t="e">
        <f t="shared" si="23"/>
        <v>#DIV/0!</v>
      </c>
      <c r="T32" s="24" t="e">
        <f t="shared" si="23"/>
        <v>#DIV/0!</v>
      </c>
      <c r="U32" s="24" t="e">
        <f t="shared" si="23"/>
        <v>#DIV/0!</v>
      </c>
      <c r="V32" s="24" t="e">
        <f t="shared" si="23"/>
        <v>#DIV/0!</v>
      </c>
      <c r="W32" s="24" t="e">
        <f t="shared" si="23"/>
        <v>#DIV/0!</v>
      </c>
      <c r="X32" s="24" t="e">
        <f t="shared" si="23"/>
        <v>#DIV/0!</v>
      </c>
      <c r="Y32" s="24" t="e">
        <f t="shared" si="23"/>
        <v>#DIV/0!</v>
      </c>
      <c r="Z32" s="24" t="e">
        <f t="shared" si="23"/>
        <v>#DIV/0!</v>
      </c>
      <c r="AA32" s="24" t="e">
        <f t="shared" si="23"/>
        <v>#DIV/0!</v>
      </c>
      <c r="AB32" s="24">
        <f t="shared" ref="AB32:AB34" si="24">AVERAGE(IFERROR(C32:AA32,FALSE))</f>
        <v>0</v>
      </c>
      <c r="AC32" s="25">
        <f t="shared" ref="AC32:AD32" si="25">AVERAGE(IFERROR(AC2:AC31,FALSE))</f>
        <v>0</v>
      </c>
      <c r="AD32" s="25">
        <f t="shared" si="25"/>
        <v>0</v>
      </c>
      <c r="AE32" s="17"/>
      <c r="AU32" s="26" t="e">
        <f t="shared" si="18"/>
        <v>#DIV/0!</v>
      </c>
      <c r="AV32" s="18">
        <f t="shared" si="19"/>
        <v>3</v>
      </c>
      <c r="AW32" s="18" t="e">
        <f t="shared" si="20"/>
        <v>#DIV/0!</v>
      </c>
    </row>
    <row r="33" spans="1:49" ht="21" customHeight="1">
      <c r="A33" s="20"/>
      <c r="B33" s="27" t="s">
        <v>57</v>
      </c>
      <c r="C33" s="28">
        <f t="shared" ref="C33:AA33" si="26">(SUM(C$35:C$43)/C$50*100)</f>
        <v>100</v>
      </c>
      <c r="D33" s="28">
        <f t="shared" si="26"/>
        <v>100</v>
      </c>
      <c r="E33" s="28">
        <f t="shared" si="26"/>
        <v>100</v>
      </c>
      <c r="F33" s="28" t="e">
        <f t="shared" si="26"/>
        <v>#DIV/0!</v>
      </c>
      <c r="G33" s="28">
        <f t="shared" si="26"/>
        <v>100</v>
      </c>
      <c r="H33" s="28">
        <f t="shared" si="26"/>
        <v>88.888888888888886</v>
      </c>
      <c r="I33" s="28">
        <f t="shared" si="26"/>
        <v>100</v>
      </c>
      <c r="J33" s="28">
        <f t="shared" si="26"/>
        <v>100</v>
      </c>
      <c r="K33" s="28">
        <f t="shared" si="26"/>
        <v>100</v>
      </c>
      <c r="L33" s="28">
        <f t="shared" si="26"/>
        <v>100</v>
      </c>
      <c r="M33" s="28">
        <f t="shared" si="26"/>
        <v>100</v>
      </c>
      <c r="N33" s="28">
        <f t="shared" si="26"/>
        <v>100</v>
      </c>
      <c r="O33" s="28">
        <f t="shared" si="26"/>
        <v>100</v>
      </c>
      <c r="P33" s="28">
        <f t="shared" si="26"/>
        <v>100</v>
      </c>
      <c r="Q33" s="28" t="e">
        <f t="shared" si="26"/>
        <v>#DIV/0!</v>
      </c>
      <c r="R33" s="28" t="e">
        <f t="shared" si="26"/>
        <v>#DIV/0!</v>
      </c>
      <c r="S33" s="28" t="e">
        <f t="shared" si="26"/>
        <v>#DIV/0!</v>
      </c>
      <c r="T33" s="28" t="e">
        <f t="shared" si="26"/>
        <v>#DIV/0!</v>
      </c>
      <c r="U33" s="28" t="e">
        <f t="shared" si="26"/>
        <v>#DIV/0!</v>
      </c>
      <c r="V33" s="28" t="e">
        <f t="shared" si="26"/>
        <v>#DIV/0!</v>
      </c>
      <c r="W33" s="28" t="e">
        <f t="shared" si="26"/>
        <v>#DIV/0!</v>
      </c>
      <c r="X33" s="28" t="e">
        <f t="shared" si="26"/>
        <v>#DIV/0!</v>
      </c>
      <c r="Y33" s="28" t="e">
        <f t="shared" si="26"/>
        <v>#DIV/0!</v>
      </c>
      <c r="Z33" s="28" t="e">
        <f t="shared" si="26"/>
        <v>#DIV/0!</v>
      </c>
      <c r="AA33" s="28" t="e">
        <f t="shared" si="26"/>
        <v>#DIV/0!</v>
      </c>
      <c r="AB33" s="24">
        <f t="shared" si="24"/>
        <v>0</v>
      </c>
      <c r="AC33" s="29"/>
      <c r="AD33" s="13"/>
      <c r="AE33" s="17"/>
      <c r="AU33" s="26" t="e">
        <f t="shared" si="18"/>
        <v>#DIV/0!</v>
      </c>
      <c r="AV33" s="18">
        <f t="shared" si="19"/>
        <v>3</v>
      </c>
      <c r="AW33" s="18" t="e">
        <f t="shared" si="20"/>
        <v>#DIV/0!</v>
      </c>
    </row>
    <row r="34" spans="1:49" ht="21" customHeight="1">
      <c r="A34" s="20"/>
      <c r="B34" s="9" t="s">
        <v>32</v>
      </c>
      <c r="C34" s="28">
        <f t="shared" ref="C34:AA34" si="27">(SUM(C$35:C$40)/C$50*100)</f>
        <v>55.555555555555557</v>
      </c>
      <c r="D34" s="28">
        <f t="shared" si="27"/>
        <v>66.666666666666657</v>
      </c>
      <c r="E34" s="28">
        <f t="shared" si="27"/>
        <v>100</v>
      </c>
      <c r="F34" s="28" t="e">
        <f t="shared" si="27"/>
        <v>#DIV/0!</v>
      </c>
      <c r="G34" s="28">
        <f t="shared" si="27"/>
        <v>87.5</v>
      </c>
      <c r="H34" s="28">
        <f t="shared" si="27"/>
        <v>66.666666666666657</v>
      </c>
      <c r="I34" s="28">
        <f t="shared" si="27"/>
        <v>100</v>
      </c>
      <c r="J34" s="28">
        <f t="shared" si="27"/>
        <v>100</v>
      </c>
      <c r="K34" s="28">
        <f t="shared" si="27"/>
        <v>87.5</v>
      </c>
      <c r="L34" s="28">
        <f t="shared" si="27"/>
        <v>88.888888888888886</v>
      </c>
      <c r="M34" s="28">
        <f t="shared" si="27"/>
        <v>100</v>
      </c>
      <c r="N34" s="28">
        <f t="shared" si="27"/>
        <v>100</v>
      </c>
      <c r="O34" s="28">
        <f t="shared" si="27"/>
        <v>100</v>
      </c>
      <c r="P34" s="28">
        <f t="shared" si="27"/>
        <v>100</v>
      </c>
      <c r="Q34" s="28" t="e">
        <f t="shared" si="27"/>
        <v>#DIV/0!</v>
      </c>
      <c r="R34" s="28" t="e">
        <f t="shared" si="27"/>
        <v>#DIV/0!</v>
      </c>
      <c r="S34" s="28" t="e">
        <f t="shared" si="27"/>
        <v>#DIV/0!</v>
      </c>
      <c r="T34" s="28" t="e">
        <f t="shared" si="27"/>
        <v>#DIV/0!</v>
      </c>
      <c r="U34" s="28" t="e">
        <f t="shared" si="27"/>
        <v>#DIV/0!</v>
      </c>
      <c r="V34" s="28" t="e">
        <f t="shared" si="27"/>
        <v>#DIV/0!</v>
      </c>
      <c r="W34" s="28" t="e">
        <f t="shared" si="27"/>
        <v>#DIV/0!</v>
      </c>
      <c r="X34" s="28" t="e">
        <f t="shared" si="27"/>
        <v>#DIV/0!</v>
      </c>
      <c r="Y34" s="28" t="e">
        <f t="shared" si="27"/>
        <v>#DIV/0!</v>
      </c>
      <c r="Z34" s="28" t="e">
        <f t="shared" si="27"/>
        <v>#DIV/0!</v>
      </c>
      <c r="AA34" s="28" t="e">
        <f t="shared" si="27"/>
        <v>#DIV/0!</v>
      </c>
      <c r="AB34" s="24">
        <f t="shared" si="24"/>
        <v>0</v>
      </c>
      <c r="AC34" s="29"/>
      <c r="AD34" s="13"/>
      <c r="AE34" s="17"/>
      <c r="AU34" s="26" t="e">
        <f t="shared" si="18"/>
        <v>#DIV/0!</v>
      </c>
      <c r="AV34" s="18">
        <f t="shared" si="19"/>
        <v>3</v>
      </c>
      <c r="AW34" s="18" t="e">
        <f t="shared" si="20"/>
        <v>#DIV/0!</v>
      </c>
    </row>
    <row r="35" spans="1:49" ht="15.75" customHeight="1">
      <c r="B35" s="30" t="s">
        <v>33</v>
      </c>
      <c r="C35" s="5">
        <f t="shared" ref="C35:AA35" si="28">COUNTIFS(C$2:C$31,12)</f>
        <v>0</v>
      </c>
      <c r="D35" s="5">
        <f t="shared" si="28"/>
        <v>0</v>
      </c>
      <c r="E35" s="5">
        <f t="shared" si="28"/>
        <v>0</v>
      </c>
      <c r="F35" s="5">
        <f t="shared" si="28"/>
        <v>0</v>
      </c>
      <c r="G35" s="5">
        <f t="shared" si="28"/>
        <v>0</v>
      </c>
      <c r="H35" s="5">
        <f t="shared" si="28"/>
        <v>0</v>
      </c>
      <c r="I35" s="5">
        <f t="shared" si="28"/>
        <v>0</v>
      </c>
      <c r="J35" s="5">
        <f t="shared" si="28"/>
        <v>3</v>
      </c>
      <c r="K35" s="5">
        <f t="shared" si="28"/>
        <v>0</v>
      </c>
      <c r="L35" s="5">
        <f t="shared" si="28"/>
        <v>0</v>
      </c>
      <c r="M35" s="5">
        <f t="shared" si="28"/>
        <v>5</v>
      </c>
      <c r="N35" s="5">
        <f t="shared" si="28"/>
        <v>0</v>
      </c>
      <c r="O35" s="5">
        <f t="shared" si="28"/>
        <v>3</v>
      </c>
      <c r="P35" s="5">
        <f t="shared" si="28"/>
        <v>0</v>
      </c>
      <c r="Q35" s="5">
        <f t="shared" si="28"/>
        <v>0</v>
      </c>
      <c r="R35" s="5">
        <f t="shared" si="28"/>
        <v>0</v>
      </c>
      <c r="S35" s="5">
        <f t="shared" si="28"/>
        <v>0</v>
      </c>
      <c r="T35" s="5">
        <f t="shared" si="28"/>
        <v>0</v>
      </c>
      <c r="U35" s="5">
        <f t="shared" si="28"/>
        <v>0</v>
      </c>
      <c r="V35" s="5">
        <f t="shared" si="28"/>
        <v>0</v>
      </c>
      <c r="W35" s="5">
        <f t="shared" si="28"/>
        <v>0</v>
      </c>
      <c r="X35" s="5">
        <f t="shared" si="28"/>
        <v>0</v>
      </c>
      <c r="Y35" s="5">
        <f t="shared" si="28"/>
        <v>0</v>
      </c>
      <c r="Z35" s="5">
        <f t="shared" si="28"/>
        <v>0</v>
      </c>
      <c r="AA35" s="5">
        <f t="shared" si="28"/>
        <v>0</v>
      </c>
      <c r="AC35" s="31"/>
      <c r="AU35" s="18">
        <f t="shared" si="18"/>
        <v>0</v>
      </c>
      <c r="AV35" s="18">
        <f t="shared" si="19"/>
        <v>13</v>
      </c>
      <c r="AW35" s="18" t="b">
        <f t="shared" si="20"/>
        <v>0</v>
      </c>
    </row>
    <row r="36" spans="1:49" ht="15.75" customHeight="1">
      <c r="B36" s="30" t="s">
        <v>34</v>
      </c>
      <c r="C36" s="5">
        <f t="shared" ref="C36:AA36" si="29">COUNTIFS(C$2:C$31,11)</f>
        <v>1</v>
      </c>
      <c r="D36" s="5">
        <f t="shared" si="29"/>
        <v>3</v>
      </c>
      <c r="E36" s="5">
        <f t="shared" si="29"/>
        <v>4</v>
      </c>
      <c r="F36" s="5">
        <f t="shared" si="29"/>
        <v>0</v>
      </c>
      <c r="G36" s="5">
        <f t="shared" si="29"/>
        <v>4</v>
      </c>
      <c r="H36" s="5">
        <f t="shared" si="29"/>
        <v>2</v>
      </c>
      <c r="I36" s="5">
        <f t="shared" si="29"/>
        <v>5</v>
      </c>
      <c r="J36" s="5">
        <f t="shared" si="29"/>
        <v>2</v>
      </c>
      <c r="K36" s="5">
        <f t="shared" si="29"/>
        <v>0</v>
      </c>
      <c r="L36" s="5">
        <f t="shared" si="29"/>
        <v>1</v>
      </c>
      <c r="M36" s="5">
        <f t="shared" si="29"/>
        <v>1</v>
      </c>
      <c r="N36" s="5">
        <f t="shared" si="29"/>
        <v>0</v>
      </c>
      <c r="O36" s="5">
        <f t="shared" si="29"/>
        <v>2</v>
      </c>
      <c r="P36" s="5">
        <f t="shared" si="29"/>
        <v>1</v>
      </c>
      <c r="Q36" s="5">
        <f t="shared" si="29"/>
        <v>0</v>
      </c>
      <c r="R36" s="5">
        <f t="shared" si="29"/>
        <v>0</v>
      </c>
      <c r="S36" s="5">
        <f t="shared" si="29"/>
        <v>0</v>
      </c>
      <c r="T36" s="5">
        <f t="shared" si="29"/>
        <v>0</v>
      </c>
      <c r="U36" s="5">
        <f t="shared" si="29"/>
        <v>0</v>
      </c>
      <c r="V36" s="5">
        <f t="shared" si="29"/>
        <v>0</v>
      </c>
      <c r="W36" s="5">
        <f t="shared" si="29"/>
        <v>0</v>
      </c>
      <c r="X36" s="5">
        <f t="shared" si="29"/>
        <v>0</v>
      </c>
      <c r="Y36" s="5">
        <f t="shared" si="29"/>
        <v>0</v>
      </c>
      <c r="Z36" s="5">
        <f t="shared" si="29"/>
        <v>0</v>
      </c>
      <c r="AA36" s="5">
        <f t="shared" si="29"/>
        <v>0</v>
      </c>
      <c r="AC36" s="31"/>
      <c r="AU36" s="18">
        <f t="shared" si="18"/>
        <v>0</v>
      </c>
      <c r="AV36" s="18">
        <f t="shared" si="19"/>
        <v>5</v>
      </c>
      <c r="AW36" s="18" t="b">
        <f t="shared" si="20"/>
        <v>0</v>
      </c>
    </row>
    <row r="37" spans="1:49" ht="15.75" customHeight="1">
      <c r="B37" s="30" t="s">
        <v>35</v>
      </c>
      <c r="C37" s="5">
        <f t="shared" ref="C37:AA37" si="30">COUNTIFS(C$2:C$31,10)</f>
        <v>3</v>
      </c>
      <c r="D37" s="5">
        <f t="shared" si="30"/>
        <v>1</v>
      </c>
      <c r="E37" s="5">
        <f t="shared" si="30"/>
        <v>0</v>
      </c>
      <c r="F37" s="5">
        <f t="shared" si="30"/>
        <v>0</v>
      </c>
      <c r="G37" s="5">
        <f t="shared" si="30"/>
        <v>1</v>
      </c>
      <c r="H37" s="5">
        <f t="shared" si="30"/>
        <v>2</v>
      </c>
      <c r="I37" s="5">
        <f t="shared" si="30"/>
        <v>1</v>
      </c>
      <c r="J37" s="5">
        <f t="shared" si="30"/>
        <v>1</v>
      </c>
      <c r="K37" s="5">
        <f t="shared" si="30"/>
        <v>4</v>
      </c>
      <c r="L37" s="5">
        <f t="shared" si="30"/>
        <v>4</v>
      </c>
      <c r="M37" s="5">
        <f t="shared" si="30"/>
        <v>2</v>
      </c>
      <c r="N37" s="5">
        <f t="shared" si="30"/>
        <v>6</v>
      </c>
      <c r="O37" s="5">
        <f t="shared" si="30"/>
        <v>0</v>
      </c>
      <c r="P37" s="5">
        <f t="shared" si="30"/>
        <v>2</v>
      </c>
      <c r="Q37" s="5">
        <f t="shared" si="30"/>
        <v>0</v>
      </c>
      <c r="R37" s="5">
        <f t="shared" si="30"/>
        <v>0</v>
      </c>
      <c r="S37" s="5">
        <f t="shared" si="30"/>
        <v>0</v>
      </c>
      <c r="T37" s="5">
        <f t="shared" si="30"/>
        <v>0</v>
      </c>
      <c r="U37" s="5">
        <f t="shared" si="30"/>
        <v>0</v>
      </c>
      <c r="V37" s="5">
        <f t="shared" si="30"/>
        <v>0</v>
      </c>
      <c r="W37" s="5">
        <f t="shared" si="30"/>
        <v>0</v>
      </c>
      <c r="X37" s="5">
        <f t="shared" si="30"/>
        <v>0</v>
      </c>
      <c r="Y37" s="5">
        <f t="shared" si="30"/>
        <v>0</v>
      </c>
      <c r="Z37" s="5">
        <f t="shared" si="30"/>
        <v>0</v>
      </c>
      <c r="AA37" s="5">
        <f t="shared" si="30"/>
        <v>0</v>
      </c>
      <c r="AC37" s="31"/>
      <c r="AU37" s="18">
        <f t="shared" si="18"/>
        <v>0</v>
      </c>
      <c r="AV37" s="18">
        <f t="shared" si="19"/>
        <v>5</v>
      </c>
      <c r="AW37" s="18" t="b">
        <f t="shared" si="20"/>
        <v>0</v>
      </c>
    </row>
    <row r="38" spans="1:49" ht="15.75" customHeight="1">
      <c r="B38" s="30" t="s">
        <v>36</v>
      </c>
      <c r="C38" s="5">
        <f t="shared" ref="C38:AA38" si="31">COUNTIFS(C$2:C$31,9)</f>
        <v>0</v>
      </c>
      <c r="D38" s="5">
        <f t="shared" si="31"/>
        <v>1</v>
      </c>
      <c r="E38" s="5">
        <f t="shared" si="31"/>
        <v>0</v>
      </c>
      <c r="F38" s="5">
        <f t="shared" si="31"/>
        <v>0</v>
      </c>
      <c r="G38" s="5">
        <f t="shared" si="31"/>
        <v>1</v>
      </c>
      <c r="H38" s="5">
        <f t="shared" si="31"/>
        <v>0</v>
      </c>
      <c r="I38" s="5">
        <f t="shared" si="31"/>
        <v>1</v>
      </c>
      <c r="J38" s="5">
        <f t="shared" si="31"/>
        <v>1</v>
      </c>
      <c r="K38" s="5">
        <f t="shared" si="31"/>
        <v>1</v>
      </c>
      <c r="L38" s="5">
        <f t="shared" si="31"/>
        <v>0</v>
      </c>
      <c r="M38" s="5">
        <f t="shared" si="31"/>
        <v>1</v>
      </c>
      <c r="N38" s="5">
        <f t="shared" si="31"/>
        <v>1</v>
      </c>
      <c r="O38" s="5">
        <f t="shared" si="31"/>
        <v>2</v>
      </c>
      <c r="P38" s="5">
        <f t="shared" si="31"/>
        <v>4</v>
      </c>
      <c r="Q38" s="5">
        <f t="shared" si="31"/>
        <v>0</v>
      </c>
      <c r="R38" s="5">
        <f t="shared" si="31"/>
        <v>0</v>
      </c>
      <c r="S38" s="5">
        <f t="shared" si="31"/>
        <v>0</v>
      </c>
      <c r="T38" s="5">
        <f t="shared" si="31"/>
        <v>0</v>
      </c>
      <c r="U38" s="5">
        <f t="shared" si="31"/>
        <v>0</v>
      </c>
      <c r="V38" s="5">
        <f t="shared" si="31"/>
        <v>0</v>
      </c>
      <c r="W38" s="5">
        <f t="shared" si="31"/>
        <v>0</v>
      </c>
      <c r="X38" s="5">
        <f t="shared" si="31"/>
        <v>0</v>
      </c>
      <c r="Y38" s="5">
        <f t="shared" si="31"/>
        <v>0</v>
      </c>
      <c r="Z38" s="5">
        <f t="shared" si="31"/>
        <v>0</v>
      </c>
      <c r="AA38" s="5">
        <f t="shared" si="31"/>
        <v>0</v>
      </c>
      <c r="AC38" s="31"/>
      <c r="AU38" s="18">
        <f t="shared" si="18"/>
        <v>0</v>
      </c>
      <c r="AV38" s="18">
        <f t="shared" si="19"/>
        <v>7</v>
      </c>
      <c r="AW38" s="18" t="b">
        <f t="shared" si="20"/>
        <v>0</v>
      </c>
    </row>
    <row r="39" spans="1:49" ht="15.75" customHeight="1">
      <c r="B39" s="30" t="s">
        <v>37</v>
      </c>
      <c r="C39" s="5">
        <f t="shared" ref="C39:AA39" si="32">COUNTIFS(C$2:C$31,8)</f>
        <v>1</v>
      </c>
      <c r="D39" s="5">
        <f t="shared" si="32"/>
        <v>0</v>
      </c>
      <c r="E39" s="5">
        <f t="shared" si="32"/>
        <v>1</v>
      </c>
      <c r="F39" s="5">
        <f t="shared" si="32"/>
        <v>0</v>
      </c>
      <c r="G39" s="5">
        <f t="shared" si="32"/>
        <v>1</v>
      </c>
      <c r="H39" s="5">
        <f t="shared" si="32"/>
        <v>1</v>
      </c>
      <c r="I39" s="5">
        <f t="shared" si="32"/>
        <v>2</v>
      </c>
      <c r="J39" s="5">
        <f t="shared" si="32"/>
        <v>1</v>
      </c>
      <c r="K39" s="5">
        <f t="shared" si="32"/>
        <v>1</v>
      </c>
      <c r="L39" s="5">
        <f t="shared" si="32"/>
        <v>1</v>
      </c>
      <c r="M39" s="5">
        <f t="shared" si="32"/>
        <v>0</v>
      </c>
      <c r="N39" s="5">
        <f t="shared" si="32"/>
        <v>1</v>
      </c>
      <c r="O39" s="5">
        <f t="shared" si="32"/>
        <v>2</v>
      </c>
      <c r="P39" s="5">
        <f t="shared" si="32"/>
        <v>1</v>
      </c>
      <c r="Q39" s="5">
        <f t="shared" si="32"/>
        <v>0</v>
      </c>
      <c r="R39" s="5">
        <f t="shared" si="32"/>
        <v>0</v>
      </c>
      <c r="S39" s="5">
        <f t="shared" si="32"/>
        <v>0</v>
      </c>
      <c r="T39" s="5">
        <f t="shared" si="32"/>
        <v>0</v>
      </c>
      <c r="U39" s="5">
        <f t="shared" si="32"/>
        <v>0</v>
      </c>
      <c r="V39" s="5">
        <f t="shared" si="32"/>
        <v>0</v>
      </c>
      <c r="W39" s="5">
        <f t="shared" si="32"/>
        <v>0</v>
      </c>
      <c r="X39" s="5">
        <f t="shared" si="32"/>
        <v>0</v>
      </c>
      <c r="Y39" s="5">
        <f t="shared" si="32"/>
        <v>0</v>
      </c>
      <c r="Z39" s="5">
        <f t="shared" si="32"/>
        <v>0</v>
      </c>
      <c r="AA39" s="5">
        <f t="shared" si="32"/>
        <v>0</v>
      </c>
      <c r="AC39" s="31"/>
      <c r="AU39" s="18">
        <f t="shared" si="18"/>
        <v>0</v>
      </c>
      <c r="AV39" s="18">
        <f t="shared" si="19"/>
        <v>5</v>
      </c>
      <c r="AW39" s="18" t="b">
        <f t="shared" si="20"/>
        <v>0</v>
      </c>
    </row>
    <row r="40" spans="1:49" ht="15.75" customHeight="1">
      <c r="B40" s="30" t="s">
        <v>38</v>
      </c>
      <c r="C40" s="5">
        <f t="shared" ref="C40:AA40" si="33">COUNTIFS(C$2:C$31,7)</f>
        <v>0</v>
      </c>
      <c r="D40" s="5">
        <f t="shared" si="33"/>
        <v>1</v>
      </c>
      <c r="E40" s="5">
        <f t="shared" si="33"/>
        <v>2</v>
      </c>
      <c r="F40" s="5">
        <f t="shared" si="33"/>
        <v>0</v>
      </c>
      <c r="G40" s="5">
        <f t="shared" si="33"/>
        <v>0</v>
      </c>
      <c r="H40" s="5">
        <f t="shared" si="33"/>
        <v>1</v>
      </c>
      <c r="I40" s="5">
        <f t="shared" si="33"/>
        <v>0</v>
      </c>
      <c r="J40" s="5">
        <f t="shared" si="33"/>
        <v>1</v>
      </c>
      <c r="K40" s="5">
        <f t="shared" si="33"/>
        <v>1</v>
      </c>
      <c r="L40" s="5">
        <f t="shared" si="33"/>
        <v>2</v>
      </c>
      <c r="M40" s="5">
        <f t="shared" si="33"/>
        <v>0</v>
      </c>
      <c r="N40" s="5">
        <f t="shared" si="33"/>
        <v>1</v>
      </c>
      <c r="O40" s="5">
        <f t="shared" si="33"/>
        <v>0</v>
      </c>
      <c r="P40" s="5">
        <f t="shared" si="33"/>
        <v>0</v>
      </c>
      <c r="Q40" s="5">
        <f t="shared" si="33"/>
        <v>0</v>
      </c>
      <c r="R40" s="5">
        <f t="shared" si="33"/>
        <v>0</v>
      </c>
      <c r="S40" s="5">
        <f t="shared" si="33"/>
        <v>0</v>
      </c>
      <c r="T40" s="5">
        <f t="shared" si="33"/>
        <v>0</v>
      </c>
      <c r="U40" s="5">
        <f t="shared" si="33"/>
        <v>0</v>
      </c>
      <c r="V40" s="5">
        <f t="shared" si="33"/>
        <v>0</v>
      </c>
      <c r="W40" s="5">
        <f t="shared" si="33"/>
        <v>0</v>
      </c>
      <c r="X40" s="5">
        <f t="shared" si="33"/>
        <v>0</v>
      </c>
      <c r="Y40" s="5">
        <f t="shared" si="33"/>
        <v>0</v>
      </c>
      <c r="Z40" s="5">
        <f t="shared" si="33"/>
        <v>0</v>
      </c>
      <c r="AA40" s="5">
        <f t="shared" si="33"/>
        <v>0</v>
      </c>
      <c r="AC40" s="31"/>
      <c r="AU40" s="18">
        <f t="shared" si="18"/>
        <v>0</v>
      </c>
      <c r="AV40" s="18">
        <f t="shared" si="19"/>
        <v>9</v>
      </c>
      <c r="AW40" s="18" t="b">
        <f t="shared" si="20"/>
        <v>0</v>
      </c>
    </row>
    <row r="41" spans="1:49" ht="15.75" customHeight="1">
      <c r="B41" s="30" t="s">
        <v>39</v>
      </c>
      <c r="C41" s="5">
        <f t="shared" ref="C41:AA41" si="34">COUNTIFS(C$2:C$31,6)</f>
        <v>2</v>
      </c>
      <c r="D41" s="5">
        <f t="shared" si="34"/>
        <v>1</v>
      </c>
      <c r="E41" s="5">
        <f t="shared" si="34"/>
        <v>0</v>
      </c>
      <c r="F41" s="5">
        <f t="shared" si="34"/>
        <v>0</v>
      </c>
      <c r="G41" s="5">
        <f t="shared" si="34"/>
        <v>1</v>
      </c>
      <c r="H41" s="5">
        <f t="shared" si="34"/>
        <v>1</v>
      </c>
      <c r="I41" s="5">
        <f t="shared" si="34"/>
        <v>0</v>
      </c>
      <c r="J41" s="5">
        <f t="shared" si="34"/>
        <v>0</v>
      </c>
      <c r="K41" s="5">
        <f t="shared" si="34"/>
        <v>0</v>
      </c>
      <c r="L41" s="5">
        <f t="shared" si="34"/>
        <v>1</v>
      </c>
      <c r="M41" s="5">
        <f t="shared" si="34"/>
        <v>0</v>
      </c>
      <c r="N41" s="5">
        <f t="shared" si="34"/>
        <v>0</v>
      </c>
      <c r="O41" s="5">
        <f t="shared" si="34"/>
        <v>0</v>
      </c>
      <c r="P41" s="5">
        <f t="shared" si="34"/>
        <v>0</v>
      </c>
      <c r="Q41" s="5">
        <f t="shared" si="34"/>
        <v>0</v>
      </c>
      <c r="R41" s="5">
        <f t="shared" si="34"/>
        <v>0</v>
      </c>
      <c r="S41" s="5">
        <f t="shared" si="34"/>
        <v>0</v>
      </c>
      <c r="T41" s="5">
        <f t="shared" si="34"/>
        <v>0</v>
      </c>
      <c r="U41" s="5">
        <f t="shared" si="34"/>
        <v>0</v>
      </c>
      <c r="V41" s="5">
        <f t="shared" si="34"/>
        <v>0</v>
      </c>
      <c r="W41" s="5">
        <f t="shared" si="34"/>
        <v>0</v>
      </c>
      <c r="X41" s="5">
        <f t="shared" si="34"/>
        <v>0</v>
      </c>
      <c r="Y41" s="5">
        <f t="shared" si="34"/>
        <v>0</v>
      </c>
      <c r="Z41" s="5">
        <f t="shared" si="34"/>
        <v>0</v>
      </c>
      <c r="AA41" s="5">
        <f t="shared" si="34"/>
        <v>0</v>
      </c>
      <c r="AC41" s="31"/>
      <c r="AU41" s="18">
        <f t="shared" si="18"/>
        <v>0</v>
      </c>
      <c r="AV41" s="18">
        <f t="shared" si="19"/>
        <v>11</v>
      </c>
      <c r="AW41" s="18" t="b">
        <f t="shared" si="20"/>
        <v>0</v>
      </c>
    </row>
    <row r="42" spans="1:49" ht="15.75" customHeight="1">
      <c r="B42" s="30" t="s">
        <v>40</v>
      </c>
      <c r="C42" s="5">
        <f t="shared" ref="C42:AA42" si="35">COUNTIFS(C$2:C$31,5)</f>
        <v>2</v>
      </c>
      <c r="D42" s="5">
        <f t="shared" si="35"/>
        <v>2</v>
      </c>
      <c r="E42" s="5">
        <f t="shared" si="35"/>
        <v>0</v>
      </c>
      <c r="F42" s="5">
        <f t="shared" si="35"/>
        <v>0</v>
      </c>
      <c r="G42" s="5">
        <f t="shared" si="35"/>
        <v>0</v>
      </c>
      <c r="H42" s="5">
        <f t="shared" si="35"/>
        <v>0</v>
      </c>
      <c r="I42" s="5">
        <f t="shared" si="35"/>
        <v>0</v>
      </c>
      <c r="J42" s="5">
        <f t="shared" si="35"/>
        <v>0</v>
      </c>
      <c r="K42" s="5">
        <f t="shared" si="35"/>
        <v>1</v>
      </c>
      <c r="L42" s="5">
        <f t="shared" si="35"/>
        <v>0</v>
      </c>
      <c r="M42" s="5">
        <f t="shared" si="35"/>
        <v>0</v>
      </c>
      <c r="N42" s="5">
        <f t="shared" si="35"/>
        <v>0</v>
      </c>
      <c r="O42" s="5">
        <f t="shared" si="35"/>
        <v>0</v>
      </c>
      <c r="P42" s="5">
        <f t="shared" si="35"/>
        <v>0</v>
      </c>
      <c r="Q42" s="5">
        <f t="shared" si="35"/>
        <v>0</v>
      </c>
      <c r="R42" s="5">
        <f t="shared" si="35"/>
        <v>0</v>
      </c>
      <c r="S42" s="5">
        <f t="shared" si="35"/>
        <v>0</v>
      </c>
      <c r="T42" s="5">
        <f t="shared" si="35"/>
        <v>0</v>
      </c>
      <c r="U42" s="5">
        <f t="shared" si="35"/>
        <v>0</v>
      </c>
      <c r="V42" s="5">
        <f t="shared" si="35"/>
        <v>0</v>
      </c>
      <c r="W42" s="5">
        <f t="shared" si="35"/>
        <v>0</v>
      </c>
      <c r="X42" s="5">
        <f t="shared" si="35"/>
        <v>0</v>
      </c>
      <c r="Y42" s="5">
        <f t="shared" si="35"/>
        <v>0</v>
      </c>
      <c r="Z42" s="5">
        <f t="shared" si="35"/>
        <v>0</v>
      </c>
      <c r="AA42" s="5">
        <f t="shared" si="35"/>
        <v>0</v>
      </c>
      <c r="AC42" s="31"/>
      <c r="AU42" s="18">
        <f t="shared" si="18"/>
        <v>0</v>
      </c>
      <c r="AV42" s="18">
        <f t="shared" si="19"/>
        <v>13</v>
      </c>
      <c r="AW42" s="18" t="b">
        <f t="shared" si="20"/>
        <v>0</v>
      </c>
    </row>
    <row r="43" spans="1:49" ht="15.75" customHeight="1">
      <c r="B43" s="30" t="s">
        <v>41</v>
      </c>
      <c r="C43" s="5">
        <f t="shared" ref="C43:AA43" si="36">COUNTIFS(C$2:C$31,3)</f>
        <v>0</v>
      </c>
      <c r="D43" s="5">
        <f t="shared" si="36"/>
        <v>0</v>
      </c>
      <c r="E43" s="5">
        <f t="shared" si="36"/>
        <v>0</v>
      </c>
      <c r="F43" s="5">
        <f t="shared" si="36"/>
        <v>0</v>
      </c>
      <c r="G43" s="5">
        <f t="shared" si="36"/>
        <v>0</v>
      </c>
      <c r="H43" s="5">
        <f t="shared" si="36"/>
        <v>1</v>
      </c>
      <c r="I43" s="5">
        <f t="shared" si="36"/>
        <v>0</v>
      </c>
      <c r="J43" s="5">
        <f t="shared" si="36"/>
        <v>0</v>
      </c>
      <c r="K43" s="5">
        <f t="shared" si="36"/>
        <v>0</v>
      </c>
      <c r="L43" s="5">
        <f t="shared" si="36"/>
        <v>0</v>
      </c>
      <c r="M43" s="5">
        <f t="shared" si="36"/>
        <v>0</v>
      </c>
      <c r="N43" s="5">
        <f t="shared" si="36"/>
        <v>0</v>
      </c>
      <c r="O43" s="5">
        <f t="shared" si="36"/>
        <v>0</v>
      </c>
      <c r="P43" s="5">
        <f t="shared" si="36"/>
        <v>0</v>
      </c>
      <c r="Q43" s="5">
        <f t="shared" si="36"/>
        <v>0</v>
      </c>
      <c r="R43" s="5">
        <f t="shared" si="36"/>
        <v>0</v>
      </c>
      <c r="S43" s="5">
        <f t="shared" si="36"/>
        <v>0</v>
      </c>
      <c r="T43" s="5">
        <f t="shared" si="36"/>
        <v>0</v>
      </c>
      <c r="U43" s="5">
        <f t="shared" si="36"/>
        <v>0</v>
      </c>
      <c r="V43" s="5">
        <f t="shared" si="36"/>
        <v>0</v>
      </c>
      <c r="W43" s="5">
        <f t="shared" si="36"/>
        <v>0</v>
      </c>
      <c r="X43" s="5">
        <f t="shared" si="36"/>
        <v>0</v>
      </c>
      <c r="Y43" s="5">
        <f t="shared" si="36"/>
        <v>0</v>
      </c>
      <c r="Z43" s="5">
        <f t="shared" si="36"/>
        <v>0</v>
      </c>
      <c r="AA43" s="5">
        <f t="shared" si="36"/>
        <v>0</v>
      </c>
      <c r="AC43" s="31"/>
      <c r="AU43" s="18">
        <f t="shared" si="18"/>
        <v>0</v>
      </c>
      <c r="AV43" s="18">
        <f t="shared" si="19"/>
        <v>15</v>
      </c>
      <c r="AW43" s="18" t="b">
        <f t="shared" si="20"/>
        <v>0</v>
      </c>
    </row>
    <row r="44" spans="1:49" ht="15.75" customHeight="1">
      <c r="B44" s="30" t="s">
        <v>42</v>
      </c>
      <c r="C44" s="5">
        <f t="shared" ref="C44:AA44" si="37">COUNTIFS(C$2:C$31,3)</f>
        <v>0</v>
      </c>
      <c r="D44" s="5">
        <f t="shared" si="37"/>
        <v>0</v>
      </c>
      <c r="E44" s="5">
        <f t="shared" si="37"/>
        <v>0</v>
      </c>
      <c r="F44" s="5">
        <f t="shared" si="37"/>
        <v>0</v>
      </c>
      <c r="G44" s="5">
        <f t="shared" si="37"/>
        <v>0</v>
      </c>
      <c r="H44" s="5">
        <f t="shared" si="37"/>
        <v>1</v>
      </c>
      <c r="I44" s="5">
        <f t="shared" si="37"/>
        <v>0</v>
      </c>
      <c r="J44" s="5">
        <f t="shared" si="37"/>
        <v>0</v>
      </c>
      <c r="K44" s="5">
        <f t="shared" si="37"/>
        <v>0</v>
      </c>
      <c r="L44" s="5">
        <f t="shared" si="37"/>
        <v>0</v>
      </c>
      <c r="M44" s="5">
        <f t="shared" si="37"/>
        <v>0</v>
      </c>
      <c r="N44" s="5">
        <f t="shared" si="37"/>
        <v>0</v>
      </c>
      <c r="O44" s="5">
        <f t="shared" si="37"/>
        <v>0</v>
      </c>
      <c r="P44" s="5">
        <f t="shared" si="37"/>
        <v>0</v>
      </c>
      <c r="Q44" s="5">
        <f t="shared" si="37"/>
        <v>0</v>
      </c>
      <c r="R44" s="5">
        <f t="shared" si="37"/>
        <v>0</v>
      </c>
      <c r="S44" s="5">
        <f t="shared" si="37"/>
        <v>0</v>
      </c>
      <c r="T44" s="5">
        <f t="shared" si="37"/>
        <v>0</v>
      </c>
      <c r="U44" s="5">
        <f t="shared" si="37"/>
        <v>0</v>
      </c>
      <c r="V44" s="5">
        <f t="shared" si="37"/>
        <v>0</v>
      </c>
      <c r="W44" s="5">
        <f t="shared" si="37"/>
        <v>0</v>
      </c>
      <c r="X44" s="5">
        <f t="shared" si="37"/>
        <v>0</v>
      </c>
      <c r="Y44" s="5">
        <f t="shared" si="37"/>
        <v>0</v>
      </c>
      <c r="Z44" s="5">
        <f t="shared" si="37"/>
        <v>0</v>
      </c>
      <c r="AA44" s="5">
        <f t="shared" si="37"/>
        <v>0</v>
      </c>
      <c r="AC44" s="31"/>
      <c r="AU44" s="18">
        <f t="shared" si="18"/>
        <v>0</v>
      </c>
      <c r="AV44" s="18">
        <f t="shared" si="19"/>
        <v>15</v>
      </c>
      <c r="AW44" s="18" t="b">
        <f t="shared" si="20"/>
        <v>0</v>
      </c>
    </row>
    <row r="45" spans="1:49" ht="15.75" customHeight="1">
      <c r="B45" s="30" t="s">
        <v>43</v>
      </c>
      <c r="C45" s="5">
        <f t="shared" ref="C45:AA45" si="38">COUNTIFS(C$2:C$31,2)</f>
        <v>0</v>
      </c>
      <c r="D45" s="5">
        <f t="shared" si="38"/>
        <v>0</v>
      </c>
      <c r="E45" s="5">
        <f t="shared" si="38"/>
        <v>0</v>
      </c>
      <c r="F45" s="5">
        <f t="shared" si="38"/>
        <v>0</v>
      </c>
      <c r="G45" s="5">
        <f t="shared" si="38"/>
        <v>0</v>
      </c>
      <c r="H45" s="5">
        <f t="shared" si="38"/>
        <v>0</v>
      </c>
      <c r="I45" s="5">
        <f t="shared" si="38"/>
        <v>0</v>
      </c>
      <c r="J45" s="5">
        <f t="shared" si="38"/>
        <v>0</v>
      </c>
      <c r="K45" s="5">
        <f t="shared" si="38"/>
        <v>0</v>
      </c>
      <c r="L45" s="5">
        <f t="shared" si="38"/>
        <v>0</v>
      </c>
      <c r="M45" s="5">
        <f t="shared" si="38"/>
        <v>0</v>
      </c>
      <c r="N45" s="5">
        <f t="shared" si="38"/>
        <v>0</v>
      </c>
      <c r="O45" s="5">
        <f t="shared" si="38"/>
        <v>0</v>
      </c>
      <c r="P45" s="5">
        <f t="shared" si="38"/>
        <v>0</v>
      </c>
      <c r="Q45" s="5">
        <f t="shared" si="38"/>
        <v>0</v>
      </c>
      <c r="R45" s="5">
        <f t="shared" si="38"/>
        <v>0</v>
      </c>
      <c r="S45" s="5">
        <f t="shared" si="38"/>
        <v>0</v>
      </c>
      <c r="T45" s="5">
        <f t="shared" si="38"/>
        <v>0</v>
      </c>
      <c r="U45" s="5">
        <f t="shared" si="38"/>
        <v>0</v>
      </c>
      <c r="V45" s="5">
        <f t="shared" si="38"/>
        <v>0</v>
      </c>
      <c r="W45" s="5">
        <f t="shared" si="38"/>
        <v>0</v>
      </c>
      <c r="X45" s="5">
        <f t="shared" si="38"/>
        <v>0</v>
      </c>
      <c r="Y45" s="5">
        <f t="shared" si="38"/>
        <v>0</v>
      </c>
      <c r="Z45" s="5">
        <f t="shared" si="38"/>
        <v>0</v>
      </c>
      <c r="AA45" s="5">
        <f t="shared" si="38"/>
        <v>0</v>
      </c>
      <c r="AC45" s="31"/>
      <c r="AU45" s="18">
        <f t="shared" si="18"/>
        <v>0</v>
      </c>
      <c r="AV45" s="18">
        <f t="shared" si="19"/>
        <v>16</v>
      </c>
      <c r="AW45" s="18" t="b">
        <f t="shared" si="20"/>
        <v>0</v>
      </c>
    </row>
    <row r="46" spans="1:49" ht="15.75" customHeight="1">
      <c r="B46" s="30" t="s">
        <v>44</v>
      </c>
      <c r="C46" s="5">
        <f t="shared" ref="C46:AA46" si="39">COUNTIFS(C$2:C$31,1)</f>
        <v>0</v>
      </c>
      <c r="D46" s="5">
        <f t="shared" si="39"/>
        <v>0</v>
      </c>
      <c r="E46" s="5">
        <f t="shared" si="39"/>
        <v>0</v>
      </c>
      <c r="F46" s="5">
        <f t="shared" si="39"/>
        <v>0</v>
      </c>
      <c r="G46" s="5">
        <f t="shared" si="39"/>
        <v>0</v>
      </c>
      <c r="H46" s="5">
        <f t="shared" si="39"/>
        <v>0</v>
      </c>
      <c r="I46" s="5">
        <f t="shared" si="39"/>
        <v>0</v>
      </c>
      <c r="J46" s="5">
        <f t="shared" si="39"/>
        <v>0</v>
      </c>
      <c r="K46" s="5">
        <f t="shared" si="39"/>
        <v>0</v>
      </c>
      <c r="L46" s="5">
        <f t="shared" si="39"/>
        <v>0</v>
      </c>
      <c r="M46" s="5">
        <f t="shared" si="39"/>
        <v>0</v>
      </c>
      <c r="N46" s="5">
        <f t="shared" si="39"/>
        <v>0</v>
      </c>
      <c r="O46" s="5">
        <f t="shared" si="39"/>
        <v>0</v>
      </c>
      <c r="P46" s="5">
        <f t="shared" si="39"/>
        <v>0</v>
      </c>
      <c r="Q46" s="5">
        <f t="shared" si="39"/>
        <v>0</v>
      </c>
      <c r="R46" s="5">
        <f t="shared" si="39"/>
        <v>0</v>
      </c>
      <c r="S46" s="5">
        <f t="shared" si="39"/>
        <v>0</v>
      </c>
      <c r="T46" s="5">
        <f t="shared" si="39"/>
        <v>0</v>
      </c>
      <c r="U46" s="5">
        <f t="shared" si="39"/>
        <v>0</v>
      </c>
      <c r="V46" s="5">
        <f t="shared" si="39"/>
        <v>0</v>
      </c>
      <c r="W46" s="5">
        <f t="shared" si="39"/>
        <v>0</v>
      </c>
      <c r="X46" s="5">
        <f t="shared" si="39"/>
        <v>0</v>
      </c>
      <c r="Y46" s="5">
        <f t="shared" si="39"/>
        <v>0</v>
      </c>
      <c r="Z46" s="5">
        <f t="shared" si="39"/>
        <v>0</v>
      </c>
      <c r="AA46" s="5">
        <f t="shared" si="39"/>
        <v>0</v>
      </c>
      <c r="AC46" s="31"/>
      <c r="AU46" s="18">
        <f t="shared" si="18"/>
        <v>0</v>
      </c>
      <c r="AV46" s="18">
        <f t="shared" si="19"/>
        <v>16</v>
      </c>
      <c r="AW46" s="18" t="b">
        <f t="shared" si="20"/>
        <v>0</v>
      </c>
    </row>
    <row r="47" spans="1:49" ht="15.75" customHeight="1">
      <c r="B47" s="30" t="s">
        <v>45</v>
      </c>
      <c r="C47" s="5">
        <f t="shared" ref="C47:AA47" si="40">COUNTIFS(C$2:C$31,"ЗВ")</f>
        <v>0</v>
      </c>
      <c r="D47" s="5">
        <f t="shared" si="40"/>
        <v>0</v>
      </c>
      <c r="E47" s="5">
        <f t="shared" si="40"/>
        <v>0</v>
      </c>
      <c r="F47" s="5">
        <f t="shared" si="40"/>
        <v>0</v>
      </c>
      <c r="G47" s="5">
        <f t="shared" si="40"/>
        <v>0</v>
      </c>
      <c r="H47" s="5">
        <f t="shared" si="40"/>
        <v>0</v>
      </c>
      <c r="I47" s="5">
        <f t="shared" si="40"/>
        <v>0</v>
      </c>
      <c r="J47" s="5">
        <f t="shared" si="40"/>
        <v>0</v>
      </c>
      <c r="K47" s="5">
        <f t="shared" si="40"/>
        <v>0</v>
      </c>
      <c r="L47" s="5">
        <f t="shared" si="40"/>
        <v>0</v>
      </c>
      <c r="M47" s="5">
        <f t="shared" si="40"/>
        <v>0</v>
      </c>
      <c r="N47" s="5">
        <f t="shared" si="40"/>
        <v>0</v>
      </c>
      <c r="O47" s="5">
        <f t="shared" si="40"/>
        <v>0</v>
      </c>
      <c r="P47" s="5">
        <f t="shared" si="40"/>
        <v>0</v>
      </c>
      <c r="Q47" s="5">
        <f t="shared" si="40"/>
        <v>0</v>
      </c>
      <c r="R47" s="5">
        <f t="shared" si="40"/>
        <v>0</v>
      </c>
      <c r="S47" s="5">
        <f t="shared" si="40"/>
        <v>0</v>
      </c>
      <c r="T47" s="5">
        <f t="shared" si="40"/>
        <v>0</v>
      </c>
      <c r="U47" s="5">
        <f t="shared" si="40"/>
        <v>0</v>
      </c>
      <c r="V47" s="5">
        <f t="shared" si="40"/>
        <v>0</v>
      </c>
      <c r="W47" s="5">
        <f t="shared" si="40"/>
        <v>0</v>
      </c>
      <c r="X47" s="5">
        <f t="shared" si="40"/>
        <v>0</v>
      </c>
      <c r="Y47" s="5">
        <f t="shared" si="40"/>
        <v>0</v>
      </c>
      <c r="Z47" s="5">
        <f t="shared" si="40"/>
        <v>0</v>
      </c>
      <c r="AA47" s="5">
        <f t="shared" si="40"/>
        <v>0</v>
      </c>
      <c r="AC47" s="31"/>
      <c r="AU47" s="18">
        <f t="shared" si="18"/>
        <v>0</v>
      </c>
      <c r="AV47" s="18">
        <f t="shared" si="19"/>
        <v>16</v>
      </c>
      <c r="AW47" s="18" t="b">
        <f t="shared" si="20"/>
        <v>0</v>
      </c>
    </row>
    <row r="48" spans="1:49" ht="15.75" customHeight="1">
      <c r="B48" s="30" t="s">
        <v>46</v>
      </c>
      <c r="C48" s="5">
        <f t="shared" ref="C48:AA48" si="41">COUNTIFS($C$2:$C$31,"ЗАР")</f>
        <v>0</v>
      </c>
      <c r="D48" s="5">
        <f t="shared" si="41"/>
        <v>0</v>
      </c>
      <c r="E48" s="5">
        <f t="shared" si="41"/>
        <v>0</v>
      </c>
      <c r="F48" s="5">
        <f t="shared" si="41"/>
        <v>0</v>
      </c>
      <c r="G48" s="5">
        <f t="shared" si="41"/>
        <v>0</v>
      </c>
      <c r="H48" s="5">
        <f t="shared" si="41"/>
        <v>0</v>
      </c>
      <c r="I48" s="5">
        <f t="shared" si="41"/>
        <v>0</v>
      </c>
      <c r="J48" s="5">
        <f t="shared" si="41"/>
        <v>0</v>
      </c>
      <c r="K48" s="5">
        <f t="shared" si="41"/>
        <v>0</v>
      </c>
      <c r="L48" s="5">
        <f t="shared" si="41"/>
        <v>0</v>
      </c>
      <c r="M48" s="5">
        <f t="shared" si="41"/>
        <v>0</v>
      </c>
      <c r="N48" s="5">
        <f t="shared" si="41"/>
        <v>0</v>
      </c>
      <c r="O48" s="5">
        <f t="shared" si="41"/>
        <v>0</v>
      </c>
      <c r="P48" s="5">
        <f t="shared" si="41"/>
        <v>0</v>
      </c>
      <c r="Q48" s="5">
        <f t="shared" si="41"/>
        <v>0</v>
      </c>
      <c r="R48" s="5">
        <f t="shared" si="41"/>
        <v>0</v>
      </c>
      <c r="S48" s="5">
        <f t="shared" si="41"/>
        <v>0</v>
      </c>
      <c r="T48" s="5">
        <f t="shared" si="41"/>
        <v>0</v>
      </c>
      <c r="U48" s="5">
        <f t="shared" si="41"/>
        <v>0</v>
      </c>
      <c r="V48" s="5">
        <f t="shared" si="41"/>
        <v>0</v>
      </c>
      <c r="W48" s="5">
        <f t="shared" si="41"/>
        <v>0</v>
      </c>
      <c r="X48" s="5">
        <f t="shared" si="41"/>
        <v>0</v>
      </c>
      <c r="Y48" s="5">
        <f t="shared" si="41"/>
        <v>0</v>
      </c>
      <c r="Z48" s="5">
        <f t="shared" si="41"/>
        <v>0</v>
      </c>
      <c r="AA48" s="5">
        <f t="shared" si="41"/>
        <v>0</v>
      </c>
      <c r="AC48" s="31"/>
      <c r="AU48" s="18">
        <f t="shared" si="18"/>
        <v>0</v>
      </c>
      <c r="AV48" s="18">
        <f t="shared" si="19"/>
        <v>16</v>
      </c>
      <c r="AW48" s="18" t="b">
        <f t="shared" si="20"/>
        <v>0</v>
      </c>
    </row>
    <row r="49" spans="2:49" ht="15.75" customHeight="1">
      <c r="B49" s="30" t="s">
        <v>47</v>
      </c>
      <c r="C49" s="5">
        <f t="shared" ref="C49:AA49" si="42">COUNTIFS(C$2:C$31,"н/а")</f>
        <v>0</v>
      </c>
      <c r="D49" s="5">
        <f t="shared" si="42"/>
        <v>0</v>
      </c>
      <c r="E49" s="5">
        <f t="shared" si="42"/>
        <v>0</v>
      </c>
      <c r="F49" s="5">
        <f t="shared" si="42"/>
        <v>0</v>
      </c>
      <c r="G49" s="5">
        <f t="shared" si="42"/>
        <v>0</v>
      </c>
      <c r="H49" s="5">
        <f t="shared" si="42"/>
        <v>0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0</v>
      </c>
      <c r="M49" s="5">
        <f t="shared" si="42"/>
        <v>0</v>
      </c>
      <c r="N49" s="5">
        <f t="shared" si="42"/>
        <v>0</v>
      </c>
      <c r="O49" s="5">
        <f t="shared" si="42"/>
        <v>0</v>
      </c>
      <c r="P49" s="5">
        <f t="shared" si="42"/>
        <v>0</v>
      </c>
      <c r="Q49" s="5">
        <f t="shared" si="42"/>
        <v>0</v>
      </c>
      <c r="R49" s="5">
        <f t="shared" si="42"/>
        <v>0</v>
      </c>
      <c r="S49" s="5">
        <f t="shared" si="42"/>
        <v>0</v>
      </c>
      <c r="T49" s="5">
        <f t="shared" si="42"/>
        <v>0</v>
      </c>
      <c r="U49" s="5">
        <f t="shared" si="42"/>
        <v>0</v>
      </c>
      <c r="V49" s="5">
        <f t="shared" si="42"/>
        <v>0</v>
      </c>
      <c r="W49" s="5">
        <f t="shared" si="42"/>
        <v>0</v>
      </c>
      <c r="X49" s="5">
        <f t="shared" si="42"/>
        <v>0</v>
      </c>
      <c r="Y49" s="5">
        <f t="shared" si="42"/>
        <v>0</v>
      </c>
      <c r="Z49" s="5">
        <f t="shared" si="42"/>
        <v>0</v>
      </c>
      <c r="AA49" s="5">
        <f t="shared" si="42"/>
        <v>0</v>
      </c>
      <c r="AC49" s="31"/>
      <c r="AU49" s="18">
        <f t="shared" si="18"/>
        <v>0</v>
      </c>
      <c r="AV49" s="18">
        <f t="shared" si="19"/>
        <v>16</v>
      </c>
      <c r="AW49" s="18" t="b">
        <f t="shared" si="20"/>
        <v>0</v>
      </c>
    </row>
    <row r="50" spans="2:49" ht="15.75" customHeight="1">
      <c r="B50" s="30" t="s">
        <v>58</v>
      </c>
      <c r="C50" s="5">
        <f t="shared" ref="C50:AA50" si="43">SUM(C35:C46)</f>
        <v>9</v>
      </c>
      <c r="D50" s="5">
        <f t="shared" si="43"/>
        <v>9</v>
      </c>
      <c r="E50" s="5">
        <f t="shared" si="43"/>
        <v>7</v>
      </c>
      <c r="F50" s="5">
        <f t="shared" si="43"/>
        <v>0</v>
      </c>
      <c r="G50" s="5">
        <f t="shared" si="43"/>
        <v>8</v>
      </c>
      <c r="H50" s="5">
        <f t="shared" si="43"/>
        <v>9</v>
      </c>
      <c r="I50" s="5">
        <f t="shared" si="43"/>
        <v>9</v>
      </c>
      <c r="J50" s="5">
        <f t="shared" si="43"/>
        <v>9</v>
      </c>
      <c r="K50" s="5">
        <f t="shared" si="43"/>
        <v>8</v>
      </c>
      <c r="L50" s="5">
        <f t="shared" si="43"/>
        <v>9</v>
      </c>
      <c r="M50" s="5">
        <f t="shared" si="43"/>
        <v>9</v>
      </c>
      <c r="N50" s="5">
        <f t="shared" si="43"/>
        <v>9</v>
      </c>
      <c r="O50" s="5">
        <f t="shared" si="43"/>
        <v>9</v>
      </c>
      <c r="P50" s="5">
        <f t="shared" si="43"/>
        <v>8</v>
      </c>
      <c r="Q50" s="5">
        <f t="shared" si="43"/>
        <v>0</v>
      </c>
      <c r="R50" s="5">
        <f t="shared" si="43"/>
        <v>0</v>
      </c>
      <c r="S50" s="5">
        <f t="shared" si="43"/>
        <v>0</v>
      </c>
      <c r="T50" s="5">
        <f t="shared" si="43"/>
        <v>0</v>
      </c>
      <c r="U50" s="5">
        <f t="shared" si="43"/>
        <v>0</v>
      </c>
      <c r="V50" s="5">
        <f t="shared" si="43"/>
        <v>0</v>
      </c>
      <c r="W50" s="5">
        <f t="shared" si="43"/>
        <v>0</v>
      </c>
      <c r="X50" s="5">
        <f t="shared" si="43"/>
        <v>0</v>
      </c>
      <c r="Y50" s="5">
        <f t="shared" si="43"/>
        <v>0</v>
      </c>
      <c r="Z50" s="5">
        <f t="shared" si="43"/>
        <v>0</v>
      </c>
      <c r="AA50" s="5">
        <f t="shared" si="43"/>
        <v>0</v>
      </c>
      <c r="AC50" s="31"/>
      <c r="AU50" s="18">
        <f t="shared" si="18"/>
        <v>0</v>
      </c>
      <c r="AV50" s="18">
        <f t="shared" si="19"/>
        <v>3</v>
      </c>
      <c r="AW50" s="18" t="b">
        <f t="shared" si="20"/>
        <v>0</v>
      </c>
    </row>
    <row r="51" spans="2:49" ht="15.75" customHeight="1">
      <c r="AC51" s="31"/>
    </row>
    <row r="52" spans="2:49" ht="15.75" customHeight="1">
      <c r="AC52" s="31"/>
    </row>
    <row r="53" spans="2:49" ht="15.75" customHeight="1">
      <c r="AC53" s="31"/>
    </row>
    <row r="54" spans="2:49" ht="15.75" customHeight="1">
      <c r="AC54" s="31"/>
    </row>
    <row r="55" spans="2:49" ht="15.75" customHeight="1">
      <c r="AC55" s="31"/>
    </row>
    <row r="56" spans="2:49" ht="15.75" customHeight="1">
      <c r="AC56" s="31"/>
    </row>
    <row r="57" spans="2:49" ht="15.75" customHeight="1">
      <c r="AC57" s="31"/>
    </row>
    <row r="58" spans="2:49" ht="15.75" customHeight="1">
      <c r="AC58" s="31"/>
    </row>
    <row r="59" spans="2:49" ht="15.75" customHeight="1">
      <c r="AC59" s="31"/>
    </row>
    <row r="60" spans="2:49" ht="15.75" customHeight="1">
      <c r="AC60" s="31"/>
    </row>
    <row r="61" spans="2:49" ht="15.75" customHeight="1">
      <c r="AC61" s="31"/>
    </row>
    <row r="62" spans="2:49" ht="15.75" customHeight="1">
      <c r="AC62" s="31"/>
    </row>
    <row r="63" spans="2:49" ht="15.75" customHeight="1">
      <c r="AC63" s="31"/>
    </row>
    <row r="64" spans="2:49" ht="15.75" customHeight="1">
      <c r="AC64" s="31"/>
    </row>
    <row r="65" spans="29:29" ht="15.75" customHeight="1">
      <c r="AC65" s="31"/>
    </row>
    <row r="66" spans="29:29" ht="15.75" customHeight="1">
      <c r="AC66" s="31"/>
    </row>
    <row r="67" spans="29:29" ht="15.75" customHeight="1">
      <c r="AC67" s="31"/>
    </row>
    <row r="68" spans="29:29" ht="15.75" customHeight="1">
      <c r="AC68" s="31"/>
    </row>
    <row r="69" spans="29:29" ht="15.75" customHeight="1">
      <c r="AC69" s="31"/>
    </row>
    <row r="70" spans="29:29" ht="15.75" customHeight="1">
      <c r="AC70" s="31"/>
    </row>
    <row r="71" spans="29:29" ht="15.75" customHeight="1">
      <c r="AC71" s="31"/>
    </row>
    <row r="72" spans="29:29" ht="15.75" customHeight="1">
      <c r="AC72" s="31"/>
    </row>
    <row r="73" spans="29:29" ht="15.75" customHeight="1">
      <c r="AC73" s="31"/>
    </row>
    <row r="74" spans="29:29" ht="15.75" customHeight="1">
      <c r="AC74" s="31"/>
    </row>
    <row r="75" spans="29:29" ht="15.75" customHeight="1">
      <c r="AC75" s="31"/>
    </row>
    <row r="76" spans="29:29" ht="15.75" customHeight="1">
      <c r="AC76" s="31"/>
    </row>
    <row r="77" spans="29:29" ht="15.75" customHeight="1">
      <c r="AC77" s="31"/>
    </row>
    <row r="78" spans="29:29" ht="15.75" customHeight="1">
      <c r="AC78" s="31"/>
    </row>
    <row r="79" spans="29:29" ht="15.75" customHeight="1">
      <c r="AC79" s="31"/>
    </row>
    <row r="80" spans="29:29" ht="15.75" customHeight="1">
      <c r="AC80" s="31"/>
    </row>
    <row r="81" spans="29:29" ht="15.75" customHeight="1">
      <c r="AC81" s="31"/>
    </row>
    <row r="82" spans="29:29" ht="15.75" customHeight="1">
      <c r="AC82" s="31"/>
    </row>
    <row r="83" spans="29:29" ht="15.75" customHeight="1">
      <c r="AC83" s="31"/>
    </row>
    <row r="84" spans="29:29" ht="15.75" customHeight="1">
      <c r="AC84" s="31"/>
    </row>
    <row r="85" spans="29:29" ht="15.75" customHeight="1">
      <c r="AC85" s="31"/>
    </row>
    <row r="86" spans="29:29" ht="15.75" customHeight="1">
      <c r="AC86" s="31"/>
    </row>
    <row r="87" spans="29:29" ht="15.75" customHeight="1">
      <c r="AC87" s="31"/>
    </row>
    <row r="88" spans="29:29" ht="15.75" customHeight="1">
      <c r="AC88" s="31"/>
    </row>
    <row r="89" spans="29:29" ht="15.75" customHeight="1">
      <c r="AC89" s="31"/>
    </row>
    <row r="90" spans="29:29" ht="15.75" customHeight="1">
      <c r="AC90" s="31"/>
    </row>
    <row r="91" spans="29:29" ht="15.75" customHeight="1">
      <c r="AC91" s="31"/>
    </row>
    <row r="92" spans="29:29" ht="15.75" customHeight="1">
      <c r="AC92" s="31"/>
    </row>
    <row r="93" spans="29:29" ht="15.75" customHeight="1">
      <c r="AC93" s="31"/>
    </row>
    <row r="94" spans="29:29" ht="15.75" customHeight="1">
      <c r="AC94" s="31"/>
    </row>
    <row r="95" spans="29:29" ht="15.75" customHeight="1">
      <c r="AC95" s="31"/>
    </row>
    <row r="96" spans="29:29" ht="15.75" customHeight="1">
      <c r="AC96" s="31"/>
    </row>
    <row r="97" spans="29:29" ht="15.75" customHeight="1">
      <c r="AC97" s="31"/>
    </row>
    <row r="98" spans="29:29" ht="15.75" customHeight="1">
      <c r="AC98" s="31"/>
    </row>
    <row r="99" spans="29:29" ht="15.75" customHeight="1">
      <c r="AC99" s="31"/>
    </row>
    <row r="100" spans="29:29" ht="15.75" customHeight="1">
      <c r="AC100" s="31"/>
    </row>
    <row r="101" spans="29:29" ht="15.75" customHeight="1">
      <c r="AC101" s="31"/>
    </row>
    <row r="102" spans="29:29" ht="15.75" customHeight="1">
      <c r="AC102" s="31"/>
    </row>
    <row r="103" spans="29:29" ht="15.75" customHeight="1">
      <c r="AC103" s="31"/>
    </row>
    <row r="104" spans="29:29" ht="15.75" customHeight="1">
      <c r="AC104" s="31"/>
    </row>
    <row r="105" spans="29:29" ht="15.75" customHeight="1">
      <c r="AC105" s="31"/>
    </row>
    <row r="106" spans="29:29" ht="15.75" customHeight="1">
      <c r="AC106" s="31"/>
    </row>
    <row r="107" spans="29:29" ht="15.75" customHeight="1">
      <c r="AC107" s="31"/>
    </row>
    <row r="108" spans="29:29" ht="15.75" customHeight="1">
      <c r="AC108" s="31"/>
    </row>
    <row r="109" spans="29:29" ht="15.75" customHeight="1">
      <c r="AC109" s="31"/>
    </row>
    <row r="110" spans="29:29" ht="15.75" customHeight="1">
      <c r="AC110" s="31"/>
    </row>
    <row r="111" spans="29:29" ht="15.75" customHeight="1">
      <c r="AC111" s="31"/>
    </row>
    <row r="112" spans="29:29" ht="15.75" customHeight="1">
      <c r="AC112" s="31"/>
    </row>
    <row r="113" spans="29:29" ht="15.75" customHeight="1">
      <c r="AC113" s="31"/>
    </row>
    <row r="114" spans="29:29" ht="15.75" customHeight="1">
      <c r="AC114" s="31"/>
    </row>
    <row r="115" spans="29:29" ht="15.75" customHeight="1">
      <c r="AC115" s="31"/>
    </row>
    <row r="116" spans="29:29" ht="15.75" customHeight="1">
      <c r="AC116" s="31"/>
    </row>
    <row r="117" spans="29:29" ht="15.75" customHeight="1">
      <c r="AC117" s="31"/>
    </row>
    <row r="118" spans="29:29" ht="15.75" customHeight="1">
      <c r="AC118" s="31"/>
    </row>
    <row r="119" spans="29:29" ht="15.75" customHeight="1">
      <c r="AC119" s="31"/>
    </row>
    <row r="120" spans="29:29" ht="15.75" customHeight="1">
      <c r="AC120" s="31"/>
    </row>
    <row r="121" spans="29:29" ht="15.75" customHeight="1">
      <c r="AC121" s="31"/>
    </row>
    <row r="122" spans="29:29" ht="15.75" customHeight="1">
      <c r="AC122" s="31"/>
    </row>
    <row r="123" spans="29:29" ht="15.75" customHeight="1">
      <c r="AC123" s="31"/>
    </row>
    <row r="124" spans="29:29" ht="15.75" customHeight="1">
      <c r="AC124" s="31"/>
    </row>
    <row r="125" spans="29:29" ht="15.75" customHeight="1">
      <c r="AC125" s="31"/>
    </row>
    <row r="126" spans="29:29" ht="15.75" customHeight="1">
      <c r="AC126" s="31"/>
    </row>
    <row r="127" spans="29:29" ht="15.75" customHeight="1">
      <c r="AC127" s="31"/>
    </row>
    <row r="128" spans="29:29" ht="15.75" customHeight="1">
      <c r="AC128" s="31"/>
    </row>
    <row r="129" spans="29:29" ht="15.75" customHeight="1">
      <c r="AC129" s="31"/>
    </row>
    <row r="130" spans="29:29" ht="15.75" customHeight="1">
      <c r="AC130" s="31"/>
    </row>
    <row r="131" spans="29:29" ht="15.75" customHeight="1">
      <c r="AC131" s="31"/>
    </row>
    <row r="132" spans="29:29" ht="15.75" customHeight="1">
      <c r="AC132" s="31"/>
    </row>
    <row r="133" spans="29:29" ht="15.75" customHeight="1">
      <c r="AC133" s="31"/>
    </row>
    <row r="134" spans="29:29" ht="15.75" customHeight="1">
      <c r="AC134" s="31"/>
    </row>
    <row r="135" spans="29:29" ht="15.75" customHeight="1">
      <c r="AC135" s="31"/>
    </row>
    <row r="136" spans="29:29" ht="15.75" customHeight="1">
      <c r="AC136" s="31"/>
    </row>
    <row r="137" spans="29:29" ht="15.75" customHeight="1">
      <c r="AC137" s="31"/>
    </row>
    <row r="138" spans="29:29" ht="15.75" customHeight="1">
      <c r="AC138" s="31"/>
    </row>
    <row r="139" spans="29:29" ht="15.75" customHeight="1">
      <c r="AC139" s="31"/>
    </row>
    <row r="140" spans="29:29" ht="15.75" customHeight="1">
      <c r="AC140" s="31"/>
    </row>
    <row r="141" spans="29:29" ht="15.75" customHeight="1">
      <c r="AC141" s="31"/>
    </row>
    <row r="142" spans="29:29" ht="15.75" customHeight="1">
      <c r="AC142" s="31"/>
    </row>
    <row r="143" spans="29:29" ht="15.75" customHeight="1">
      <c r="AC143" s="31"/>
    </row>
    <row r="144" spans="29:29" ht="15.75" customHeight="1">
      <c r="AC144" s="31"/>
    </row>
    <row r="145" spans="29:29" ht="15.75" customHeight="1">
      <c r="AC145" s="31"/>
    </row>
    <row r="146" spans="29:29" ht="15.75" customHeight="1">
      <c r="AC146" s="31"/>
    </row>
    <row r="147" spans="29:29" ht="15.75" customHeight="1">
      <c r="AC147" s="31"/>
    </row>
    <row r="148" spans="29:29" ht="15.75" customHeight="1">
      <c r="AC148" s="31"/>
    </row>
    <row r="149" spans="29:29" ht="15.75" customHeight="1">
      <c r="AC149" s="31"/>
    </row>
    <row r="150" spans="29:29" ht="15.75" customHeight="1">
      <c r="AC150" s="31"/>
    </row>
    <row r="151" spans="29:29" ht="15.75" customHeight="1">
      <c r="AC151" s="31"/>
    </row>
    <row r="152" spans="29:29" ht="15.75" customHeight="1">
      <c r="AC152" s="31"/>
    </row>
    <row r="153" spans="29:29" ht="15.75" customHeight="1">
      <c r="AC153" s="31"/>
    </row>
    <row r="154" spans="29:29" ht="15.75" customHeight="1">
      <c r="AC154" s="31"/>
    </row>
    <row r="155" spans="29:29" ht="15.75" customHeight="1">
      <c r="AC155" s="31"/>
    </row>
    <row r="156" spans="29:29" ht="15.75" customHeight="1">
      <c r="AC156" s="31"/>
    </row>
    <row r="157" spans="29:29" ht="15.75" customHeight="1">
      <c r="AC157" s="31"/>
    </row>
    <row r="158" spans="29:29" ht="15.75" customHeight="1">
      <c r="AC158" s="31"/>
    </row>
    <row r="159" spans="29:29" ht="15.75" customHeight="1">
      <c r="AC159" s="31"/>
    </row>
    <row r="160" spans="29:29" ht="15.75" customHeight="1">
      <c r="AC160" s="31"/>
    </row>
    <row r="161" spans="29:29" ht="15.75" customHeight="1">
      <c r="AC161" s="31"/>
    </row>
    <row r="162" spans="29:29" ht="15.75" customHeight="1">
      <c r="AC162" s="31"/>
    </row>
    <row r="163" spans="29:29" ht="15.75" customHeight="1">
      <c r="AC163" s="31"/>
    </row>
    <row r="164" spans="29:29" ht="15.75" customHeight="1">
      <c r="AC164" s="31"/>
    </row>
    <row r="165" spans="29:29" ht="15.75" customHeight="1">
      <c r="AC165" s="31"/>
    </row>
    <row r="166" spans="29:29" ht="15.75" customHeight="1">
      <c r="AC166" s="31"/>
    </row>
    <row r="167" spans="29:29" ht="15.75" customHeight="1">
      <c r="AC167" s="31"/>
    </row>
    <row r="168" spans="29:29" ht="15.75" customHeight="1">
      <c r="AC168" s="31"/>
    </row>
    <row r="169" spans="29:29" ht="15.75" customHeight="1">
      <c r="AC169" s="31"/>
    </row>
    <row r="170" spans="29:29" ht="15.75" customHeight="1">
      <c r="AC170" s="31"/>
    </row>
    <row r="171" spans="29:29" ht="15.75" customHeight="1">
      <c r="AC171" s="31"/>
    </row>
    <row r="172" spans="29:29" ht="15.75" customHeight="1">
      <c r="AC172" s="31"/>
    </row>
    <row r="173" spans="29:29" ht="15.75" customHeight="1">
      <c r="AC173" s="31"/>
    </row>
    <row r="174" spans="29:29" ht="15.75" customHeight="1">
      <c r="AC174" s="31"/>
    </row>
    <row r="175" spans="29:29" ht="15.75" customHeight="1">
      <c r="AC175" s="31"/>
    </row>
    <row r="176" spans="29:29" ht="15.75" customHeight="1">
      <c r="AC176" s="31"/>
    </row>
    <row r="177" spans="29:29" ht="15.75" customHeight="1">
      <c r="AC177" s="31"/>
    </row>
    <row r="178" spans="29:29" ht="15.75" customHeight="1">
      <c r="AC178" s="31"/>
    </row>
    <row r="179" spans="29:29" ht="15.75" customHeight="1">
      <c r="AC179" s="31"/>
    </row>
    <row r="180" spans="29:29" ht="15.75" customHeight="1">
      <c r="AC180" s="31"/>
    </row>
    <row r="181" spans="29:29" ht="15.75" customHeight="1">
      <c r="AC181" s="31"/>
    </row>
    <row r="182" spans="29:29" ht="15.75" customHeight="1">
      <c r="AC182" s="31"/>
    </row>
    <row r="183" spans="29:29" ht="15.75" customHeight="1">
      <c r="AC183" s="31"/>
    </row>
    <row r="184" spans="29:29" ht="15.75" customHeight="1">
      <c r="AC184" s="31"/>
    </row>
    <row r="185" spans="29:29" ht="15.75" customHeight="1">
      <c r="AC185" s="31"/>
    </row>
    <row r="186" spans="29:29" ht="15.75" customHeight="1">
      <c r="AC186" s="31"/>
    </row>
    <row r="187" spans="29:29" ht="15.75" customHeight="1">
      <c r="AC187" s="31"/>
    </row>
    <row r="188" spans="29:29" ht="15.75" customHeight="1">
      <c r="AC188" s="31"/>
    </row>
    <row r="189" spans="29:29" ht="15.75" customHeight="1">
      <c r="AC189" s="31"/>
    </row>
    <row r="190" spans="29:29" ht="15.75" customHeight="1">
      <c r="AC190" s="31"/>
    </row>
    <row r="191" spans="29:29" ht="15.75" customHeight="1">
      <c r="AC191" s="31"/>
    </row>
    <row r="192" spans="29:29" ht="15.75" customHeight="1">
      <c r="AC192" s="31"/>
    </row>
    <row r="193" spans="29:29" ht="15.75" customHeight="1">
      <c r="AC193" s="31"/>
    </row>
    <row r="194" spans="29:29" ht="15.75" customHeight="1">
      <c r="AC194" s="31"/>
    </row>
    <row r="195" spans="29:29" ht="15.75" customHeight="1">
      <c r="AC195" s="31"/>
    </row>
    <row r="196" spans="29:29" ht="15.75" customHeight="1">
      <c r="AC196" s="31"/>
    </row>
    <row r="197" spans="29:29" ht="15.75" customHeight="1">
      <c r="AC197" s="31"/>
    </row>
    <row r="198" spans="29:29" ht="15.75" customHeight="1">
      <c r="AC198" s="31"/>
    </row>
    <row r="199" spans="29:29" ht="15.75" customHeight="1">
      <c r="AC199" s="31"/>
    </row>
    <row r="200" spans="29:29" ht="15.75" customHeight="1">
      <c r="AC200" s="31"/>
    </row>
    <row r="201" spans="29:29" ht="15.75" customHeight="1">
      <c r="AC201" s="31"/>
    </row>
    <row r="202" spans="29:29" ht="15.75" customHeight="1">
      <c r="AC202" s="31"/>
    </row>
    <row r="203" spans="29:29" ht="15.75" customHeight="1">
      <c r="AC203" s="31"/>
    </row>
    <row r="204" spans="29:29" ht="15.75" customHeight="1">
      <c r="AC204" s="31"/>
    </row>
    <row r="205" spans="29:29" ht="15.75" customHeight="1">
      <c r="AC205" s="31"/>
    </row>
    <row r="206" spans="29:29" ht="15.75" customHeight="1">
      <c r="AC206" s="31"/>
    </row>
    <row r="207" spans="29:29" ht="15.75" customHeight="1">
      <c r="AC207" s="31"/>
    </row>
    <row r="208" spans="29:29" ht="15.75" customHeight="1">
      <c r="AC208" s="31"/>
    </row>
    <row r="209" spans="29:29" ht="15.75" customHeight="1">
      <c r="AC209" s="31"/>
    </row>
    <row r="210" spans="29:29" ht="15.75" customHeight="1">
      <c r="AC210" s="31"/>
    </row>
    <row r="211" spans="29:29" ht="15.75" customHeight="1">
      <c r="AC211" s="31"/>
    </row>
    <row r="212" spans="29:29" ht="15.75" customHeight="1">
      <c r="AC212" s="31"/>
    </row>
    <row r="213" spans="29:29" ht="15.75" customHeight="1">
      <c r="AC213" s="31"/>
    </row>
    <row r="214" spans="29:29" ht="15.75" customHeight="1">
      <c r="AC214" s="31"/>
    </row>
    <row r="215" spans="29:29" ht="15.75" customHeight="1">
      <c r="AC215" s="31"/>
    </row>
    <row r="216" spans="29:29" ht="15.75" customHeight="1">
      <c r="AC216" s="31"/>
    </row>
    <row r="217" spans="29:29" ht="15.75" customHeight="1">
      <c r="AC217" s="31"/>
    </row>
    <row r="218" spans="29:29" ht="15.75" customHeight="1">
      <c r="AC218" s="31"/>
    </row>
    <row r="219" spans="29:29" ht="15.75" customHeight="1">
      <c r="AC219" s="31"/>
    </row>
    <row r="220" spans="29:29" ht="15.75" customHeight="1">
      <c r="AC220" s="31"/>
    </row>
    <row r="221" spans="29:29" ht="15.75" customHeight="1">
      <c r="AC221" s="31"/>
    </row>
    <row r="222" spans="29:29" ht="15.75" customHeight="1">
      <c r="AC222" s="31"/>
    </row>
    <row r="223" spans="29:29" ht="15.75" customHeight="1">
      <c r="AC223" s="31"/>
    </row>
    <row r="224" spans="29:29" ht="15.75" customHeight="1">
      <c r="AC224" s="31"/>
    </row>
    <row r="225" spans="29:29" ht="15.75" customHeight="1">
      <c r="AC225" s="31"/>
    </row>
    <row r="226" spans="29:29" ht="15.75" customHeight="1">
      <c r="AC226" s="31"/>
    </row>
    <row r="227" spans="29:29" ht="15.75" customHeight="1">
      <c r="AC227" s="31"/>
    </row>
    <row r="228" spans="29:29" ht="15.75" customHeight="1">
      <c r="AC228" s="31"/>
    </row>
    <row r="229" spans="29:29" ht="15.75" customHeight="1">
      <c r="AC229" s="31"/>
    </row>
    <row r="230" spans="29:29" ht="15.75" customHeight="1">
      <c r="AC230" s="31"/>
    </row>
    <row r="231" spans="29:29" ht="15.75" customHeight="1">
      <c r="AC231" s="31"/>
    </row>
    <row r="232" spans="29:29" ht="15.75" customHeight="1">
      <c r="AC232" s="31"/>
    </row>
    <row r="233" spans="29:29" ht="15.75" customHeight="1">
      <c r="AC233" s="31"/>
    </row>
    <row r="234" spans="29:29" ht="15.75" customHeight="1">
      <c r="AC234" s="31"/>
    </row>
    <row r="235" spans="29:29" ht="15.75" customHeight="1">
      <c r="AC235" s="31"/>
    </row>
    <row r="236" spans="29:29" ht="15.75" customHeight="1">
      <c r="AC236" s="31"/>
    </row>
    <row r="237" spans="29:29" ht="15.75" customHeight="1">
      <c r="AC237" s="31"/>
    </row>
    <row r="238" spans="29:29" ht="15.75" customHeight="1">
      <c r="AC238" s="31"/>
    </row>
    <row r="239" spans="29:29" ht="15.75" customHeight="1">
      <c r="AC239" s="31"/>
    </row>
    <row r="240" spans="29:29" ht="15.75" customHeight="1">
      <c r="AC240" s="31"/>
    </row>
    <row r="241" spans="29:29" ht="15.75" customHeight="1">
      <c r="AC241" s="31"/>
    </row>
    <row r="242" spans="29:29" ht="15.75" customHeight="1">
      <c r="AC242" s="31"/>
    </row>
    <row r="243" spans="29:29" ht="15.75" customHeight="1">
      <c r="AC243" s="31"/>
    </row>
    <row r="244" spans="29:29" ht="15.75" customHeight="1">
      <c r="AC244" s="31"/>
    </row>
    <row r="245" spans="29:29" ht="15.75" customHeight="1">
      <c r="AC245" s="31"/>
    </row>
    <row r="246" spans="29:29" ht="15.75" customHeight="1">
      <c r="AC246" s="31"/>
    </row>
    <row r="247" spans="29:29" ht="15.75" customHeight="1">
      <c r="AC247" s="31"/>
    </row>
    <row r="248" spans="29:29" ht="15.75" customHeight="1">
      <c r="AC248" s="31"/>
    </row>
    <row r="249" spans="29:29" ht="15.75" customHeight="1">
      <c r="AC249" s="31"/>
    </row>
    <row r="250" spans="29:29" ht="15.75" customHeight="1">
      <c r="AC250" s="31"/>
    </row>
    <row r="251" spans="29:29" ht="15.75" customHeight="1">
      <c r="AC251" s="31"/>
    </row>
    <row r="252" spans="29:29" ht="15.75" customHeight="1">
      <c r="AC252" s="31"/>
    </row>
    <row r="253" spans="29:29" ht="15.75" customHeight="1">
      <c r="AC253" s="31"/>
    </row>
    <row r="254" spans="29:29" ht="15.75" customHeight="1">
      <c r="AC254" s="31"/>
    </row>
    <row r="255" spans="29:29" ht="15.75" customHeight="1">
      <c r="AC255" s="31"/>
    </row>
    <row r="256" spans="29:29" ht="15.75" customHeight="1">
      <c r="AC256" s="31"/>
    </row>
    <row r="257" spans="29:29" ht="15.75" customHeight="1">
      <c r="AC257" s="31"/>
    </row>
    <row r="258" spans="29:29" ht="15.75" customHeight="1">
      <c r="AC258" s="31"/>
    </row>
    <row r="259" spans="29:29" ht="15.75" customHeight="1">
      <c r="AC259" s="31"/>
    </row>
    <row r="260" spans="29:29" ht="15.75" customHeight="1">
      <c r="AC260" s="31"/>
    </row>
    <row r="261" spans="29:29" ht="15.75" customHeight="1">
      <c r="AC261" s="31"/>
    </row>
    <row r="262" spans="29:29" ht="15.75" customHeight="1">
      <c r="AC262" s="31"/>
    </row>
    <row r="263" spans="29:29" ht="15.75" customHeight="1">
      <c r="AC263" s="31"/>
    </row>
    <row r="264" spans="29:29" ht="15.75" customHeight="1">
      <c r="AC264" s="31"/>
    </row>
    <row r="265" spans="29:29" ht="15.75" customHeight="1">
      <c r="AC265" s="31"/>
    </row>
    <row r="266" spans="29:29" ht="15.75" customHeight="1">
      <c r="AC266" s="31"/>
    </row>
    <row r="267" spans="29:29" ht="15.75" customHeight="1">
      <c r="AC267" s="31"/>
    </row>
    <row r="268" spans="29:29" ht="15.75" customHeight="1">
      <c r="AC268" s="31"/>
    </row>
    <row r="269" spans="29:29" ht="15.75" customHeight="1">
      <c r="AC269" s="31"/>
    </row>
    <row r="270" spans="29:29" ht="15.75" customHeight="1">
      <c r="AC270" s="31"/>
    </row>
    <row r="271" spans="29:29" ht="15.75" customHeight="1">
      <c r="AC271" s="31"/>
    </row>
    <row r="272" spans="29:29" ht="15.75" customHeight="1">
      <c r="AC272" s="31"/>
    </row>
    <row r="273" spans="29:29" ht="15.75" customHeight="1">
      <c r="AC273" s="31"/>
    </row>
    <row r="274" spans="29:29" ht="15.75" customHeight="1">
      <c r="AC274" s="31"/>
    </row>
    <row r="275" spans="29:29" ht="15.75" customHeight="1">
      <c r="AC275" s="31"/>
    </row>
    <row r="276" spans="29:29" ht="15.75" customHeight="1">
      <c r="AC276" s="31"/>
    </row>
    <row r="277" spans="29:29" ht="15.75" customHeight="1">
      <c r="AC277" s="31"/>
    </row>
    <row r="278" spans="29:29" ht="15.75" customHeight="1">
      <c r="AC278" s="31"/>
    </row>
    <row r="279" spans="29:29" ht="15.75" customHeight="1">
      <c r="AC279" s="31"/>
    </row>
    <row r="280" spans="29:29" ht="15.75" customHeight="1">
      <c r="AC280" s="31"/>
    </row>
    <row r="281" spans="29:29" ht="15.75" customHeight="1">
      <c r="AC281" s="31"/>
    </row>
    <row r="282" spans="29:29" ht="15.75" customHeight="1">
      <c r="AC282" s="31"/>
    </row>
    <row r="283" spans="29:29" ht="15.75" customHeight="1">
      <c r="AC283" s="31"/>
    </row>
    <row r="284" spans="29:29" ht="15.75" customHeight="1">
      <c r="AC284" s="31"/>
    </row>
    <row r="285" spans="29:29" ht="15.75" customHeight="1">
      <c r="AC285" s="31"/>
    </row>
    <row r="286" spans="29:29" ht="15.75" customHeight="1">
      <c r="AC286" s="31"/>
    </row>
    <row r="287" spans="29:29" ht="15.75" customHeight="1">
      <c r="AC287" s="31"/>
    </row>
    <row r="288" spans="29:29" ht="15.75" customHeight="1">
      <c r="AC288" s="31"/>
    </row>
    <row r="289" spans="29:29" ht="15.75" customHeight="1">
      <c r="AC289" s="31"/>
    </row>
    <row r="290" spans="29:29" ht="15.75" customHeight="1">
      <c r="AC290" s="31"/>
    </row>
    <row r="291" spans="29:29" ht="15.75" customHeight="1">
      <c r="AC291" s="31"/>
    </row>
    <row r="292" spans="29:29" ht="15.75" customHeight="1">
      <c r="AC292" s="31"/>
    </row>
    <row r="293" spans="29:29" ht="15.75" customHeight="1">
      <c r="AC293" s="31"/>
    </row>
    <row r="294" spans="29:29" ht="15.75" customHeight="1">
      <c r="AC294" s="31"/>
    </row>
    <row r="295" spans="29:29" ht="15.75" customHeight="1">
      <c r="AC295" s="31"/>
    </row>
    <row r="296" spans="29:29" ht="15.75" customHeight="1">
      <c r="AC296" s="31"/>
    </row>
    <row r="297" spans="29:29" ht="15.75" customHeight="1">
      <c r="AC297" s="31"/>
    </row>
    <row r="298" spans="29:29" ht="15.75" customHeight="1">
      <c r="AC298" s="31"/>
    </row>
    <row r="299" spans="29:29" ht="15.75" customHeight="1">
      <c r="AC299" s="31"/>
    </row>
    <row r="300" spans="29:29" ht="15.75" customHeight="1">
      <c r="AC300" s="31"/>
    </row>
    <row r="301" spans="29:29" ht="15.75" customHeight="1">
      <c r="AC301" s="31"/>
    </row>
    <row r="302" spans="29:29" ht="15.75" customHeight="1">
      <c r="AC302" s="31"/>
    </row>
    <row r="303" spans="29:29" ht="15.75" customHeight="1">
      <c r="AC303" s="31"/>
    </row>
    <row r="304" spans="29:29" ht="15.75" customHeight="1">
      <c r="AC304" s="31"/>
    </row>
    <row r="305" spans="29:29" ht="15.75" customHeight="1">
      <c r="AC305" s="31"/>
    </row>
    <row r="306" spans="29:29" ht="15.75" customHeight="1">
      <c r="AC306" s="31"/>
    </row>
    <row r="307" spans="29:29" ht="15.75" customHeight="1">
      <c r="AC307" s="31"/>
    </row>
    <row r="308" spans="29:29" ht="15.75" customHeight="1">
      <c r="AC308" s="31"/>
    </row>
    <row r="309" spans="29:29" ht="15.75" customHeight="1">
      <c r="AC309" s="31"/>
    </row>
    <row r="310" spans="29:29" ht="15.75" customHeight="1">
      <c r="AC310" s="31"/>
    </row>
    <row r="311" spans="29:29" ht="15.75" customHeight="1">
      <c r="AC311" s="31"/>
    </row>
    <row r="312" spans="29:29" ht="15.75" customHeight="1">
      <c r="AC312" s="31"/>
    </row>
    <row r="313" spans="29:29" ht="15.75" customHeight="1">
      <c r="AC313" s="31"/>
    </row>
    <row r="314" spans="29:29" ht="15.75" customHeight="1">
      <c r="AC314" s="31"/>
    </row>
    <row r="315" spans="29:29" ht="15.75" customHeight="1">
      <c r="AC315" s="31"/>
    </row>
    <row r="316" spans="29:29" ht="15.75" customHeight="1">
      <c r="AC316" s="31"/>
    </row>
    <row r="317" spans="29:29" ht="15.75" customHeight="1">
      <c r="AC317" s="31"/>
    </row>
    <row r="318" spans="29:29" ht="15.75" customHeight="1">
      <c r="AC318" s="31"/>
    </row>
    <row r="319" spans="29:29" ht="15.75" customHeight="1">
      <c r="AC319" s="31"/>
    </row>
    <row r="320" spans="29:29" ht="15.75" customHeight="1">
      <c r="AC320" s="31"/>
    </row>
    <row r="321" spans="29:29" ht="15.75" customHeight="1">
      <c r="AC321" s="31"/>
    </row>
    <row r="322" spans="29:29" ht="15.75" customHeight="1">
      <c r="AC322" s="31"/>
    </row>
    <row r="323" spans="29:29" ht="15.75" customHeight="1">
      <c r="AC323" s="31"/>
    </row>
    <row r="324" spans="29:29" ht="15.75" customHeight="1">
      <c r="AC324" s="31"/>
    </row>
    <row r="325" spans="29:29" ht="15.75" customHeight="1">
      <c r="AC325" s="31"/>
    </row>
    <row r="326" spans="29:29" ht="15.75" customHeight="1">
      <c r="AC326" s="31"/>
    </row>
    <row r="327" spans="29:29" ht="15.75" customHeight="1">
      <c r="AC327" s="31"/>
    </row>
    <row r="328" spans="29:29" ht="15.75" customHeight="1">
      <c r="AC328" s="31"/>
    </row>
    <row r="329" spans="29:29" ht="15.75" customHeight="1">
      <c r="AC329" s="31"/>
    </row>
    <row r="330" spans="29:29" ht="15.75" customHeight="1">
      <c r="AC330" s="31"/>
    </row>
    <row r="331" spans="29:29" ht="15.75" customHeight="1">
      <c r="AC331" s="31"/>
    </row>
    <row r="332" spans="29:29" ht="15.75" customHeight="1">
      <c r="AC332" s="31"/>
    </row>
    <row r="333" spans="29:29" ht="15.75" customHeight="1">
      <c r="AC333" s="31"/>
    </row>
    <row r="334" spans="29:29" ht="15.75" customHeight="1">
      <c r="AC334" s="31"/>
    </row>
    <row r="335" spans="29:29" ht="15.75" customHeight="1">
      <c r="AC335" s="31"/>
    </row>
    <row r="336" spans="29:29" ht="15.75" customHeight="1">
      <c r="AC336" s="31"/>
    </row>
    <row r="337" spans="29:29" ht="15.75" customHeight="1">
      <c r="AC337" s="31"/>
    </row>
    <row r="338" spans="29:29" ht="15.75" customHeight="1">
      <c r="AC338" s="31"/>
    </row>
    <row r="339" spans="29:29" ht="15.75" customHeight="1">
      <c r="AC339" s="31"/>
    </row>
    <row r="340" spans="29:29" ht="15.75" customHeight="1">
      <c r="AC340" s="31"/>
    </row>
    <row r="341" spans="29:29" ht="15.75" customHeight="1">
      <c r="AC341" s="31"/>
    </row>
    <row r="342" spans="29:29" ht="15.75" customHeight="1">
      <c r="AC342" s="31"/>
    </row>
    <row r="343" spans="29:29" ht="15.75" customHeight="1">
      <c r="AC343" s="31"/>
    </row>
    <row r="344" spans="29:29" ht="15.75" customHeight="1">
      <c r="AC344" s="31"/>
    </row>
    <row r="345" spans="29:29" ht="15.75" customHeight="1">
      <c r="AC345" s="31"/>
    </row>
    <row r="346" spans="29:29" ht="15.75" customHeight="1">
      <c r="AC346" s="31"/>
    </row>
    <row r="347" spans="29:29" ht="15.75" customHeight="1">
      <c r="AC347" s="31"/>
    </row>
    <row r="348" spans="29:29" ht="15.75" customHeight="1">
      <c r="AC348" s="31"/>
    </row>
    <row r="349" spans="29:29" ht="15.75" customHeight="1">
      <c r="AC349" s="31"/>
    </row>
    <row r="350" spans="29:29" ht="15.75" customHeight="1">
      <c r="AC350" s="31"/>
    </row>
    <row r="351" spans="29:29" ht="15.75" customHeight="1">
      <c r="AC351" s="31"/>
    </row>
    <row r="352" spans="29:29" ht="15.75" customHeight="1">
      <c r="AC352" s="31"/>
    </row>
    <row r="353" spans="29:29" ht="15.75" customHeight="1">
      <c r="AC353" s="31"/>
    </row>
    <row r="354" spans="29:29" ht="15.75" customHeight="1">
      <c r="AC354" s="31"/>
    </row>
    <row r="355" spans="29:29" ht="15.75" customHeight="1">
      <c r="AC355" s="31"/>
    </row>
    <row r="356" spans="29:29" ht="15.75" customHeight="1">
      <c r="AC356" s="31"/>
    </row>
    <row r="357" spans="29:29" ht="15.75" customHeight="1">
      <c r="AC357" s="31"/>
    </row>
    <row r="358" spans="29:29" ht="15.75" customHeight="1">
      <c r="AC358" s="31"/>
    </row>
    <row r="359" spans="29:29" ht="15.75" customHeight="1">
      <c r="AC359" s="31"/>
    </row>
    <row r="360" spans="29:29" ht="15.75" customHeight="1">
      <c r="AC360" s="31"/>
    </row>
    <row r="361" spans="29:29" ht="15.75" customHeight="1">
      <c r="AC361" s="31"/>
    </row>
    <row r="362" spans="29:29" ht="15.75" customHeight="1">
      <c r="AC362" s="31"/>
    </row>
    <row r="363" spans="29:29" ht="15.75" customHeight="1">
      <c r="AC363" s="31"/>
    </row>
    <row r="364" spans="29:29" ht="15.75" customHeight="1">
      <c r="AC364" s="31"/>
    </row>
    <row r="365" spans="29:29" ht="15.75" customHeight="1">
      <c r="AC365" s="31"/>
    </row>
    <row r="366" spans="29:29" ht="15.75" customHeight="1">
      <c r="AC366" s="31"/>
    </row>
    <row r="367" spans="29:29" ht="15.75" customHeight="1">
      <c r="AC367" s="31"/>
    </row>
    <row r="368" spans="29:29" ht="15.75" customHeight="1">
      <c r="AC368" s="31"/>
    </row>
    <row r="369" spans="29:29" ht="15.75" customHeight="1">
      <c r="AC369" s="31"/>
    </row>
    <row r="370" spans="29:29" ht="15.75" customHeight="1">
      <c r="AC370" s="31"/>
    </row>
    <row r="371" spans="29:29" ht="15.75" customHeight="1">
      <c r="AC371" s="31"/>
    </row>
    <row r="372" spans="29:29" ht="15.75" customHeight="1">
      <c r="AC372" s="31"/>
    </row>
    <row r="373" spans="29:29" ht="15.75" customHeight="1">
      <c r="AC373" s="31"/>
    </row>
    <row r="374" spans="29:29" ht="15.75" customHeight="1">
      <c r="AC374" s="31"/>
    </row>
    <row r="375" spans="29:29" ht="15.75" customHeight="1">
      <c r="AC375" s="31"/>
    </row>
    <row r="376" spans="29:29" ht="15.75" customHeight="1">
      <c r="AC376" s="31"/>
    </row>
    <row r="377" spans="29:29" ht="15.75" customHeight="1">
      <c r="AC377" s="31"/>
    </row>
    <row r="378" spans="29:29" ht="15.75" customHeight="1">
      <c r="AC378" s="31"/>
    </row>
    <row r="379" spans="29:29" ht="15.75" customHeight="1">
      <c r="AC379" s="31"/>
    </row>
    <row r="380" spans="29:29" ht="15.75" customHeight="1">
      <c r="AC380" s="31"/>
    </row>
    <row r="381" spans="29:29" ht="15.75" customHeight="1">
      <c r="AC381" s="31"/>
    </row>
    <row r="382" spans="29:29" ht="15.75" customHeight="1">
      <c r="AC382" s="31"/>
    </row>
    <row r="383" spans="29:29" ht="15.75" customHeight="1">
      <c r="AC383" s="31"/>
    </row>
    <row r="384" spans="29:29" ht="15.75" customHeight="1">
      <c r="AC384" s="31"/>
    </row>
    <row r="385" spans="29:29" ht="15.75" customHeight="1">
      <c r="AC385" s="31"/>
    </row>
    <row r="386" spans="29:29" ht="15.75" customHeight="1">
      <c r="AC386" s="31"/>
    </row>
    <row r="387" spans="29:29" ht="15.75" customHeight="1">
      <c r="AC387" s="31"/>
    </row>
    <row r="388" spans="29:29" ht="15.75" customHeight="1">
      <c r="AC388" s="31"/>
    </row>
    <row r="389" spans="29:29" ht="15.75" customHeight="1">
      <c r="AC389" s="31"/>
    </row>
    <row r="390" spans="29:29" ht="15.75" customHeight="1">
      <c r="AC390" s="31"/>
    </row>
    <row r="391" spans="29:29" ht="15.75" customHeight="1">
      <c r="AC391" s="31"/>
    </row>
    <row r="392" spans="29:29" ht="15.75" customHeight="1">
      <c r="AC392" s="31"/>
    </row>
    <row r="393" spans="29:29" ht="15.75" customHeight="1">
      <c r="AC393" s="31"/>
    </row>
    <row r="394" spans="29:29" ht="15.75" customHeight="1">
      <c r="AC394" s="31"/>
    </row>
    <row r="395" spans="29:29" ht="15.75" customHeight="1">
      <c r="AC395" s="31"/>
    </row>
    <row r="396" spans="29:29" ht="15.75" customHeight="1">
      <c r="AC396" s="31"/>
    </row>
    <row r="397" spans="29:29" ht="15.75" customHeight="1">
      <c r="AC397" s="31"/>
    </row>
    <row r="398" spans="29:29" ht="15.75" customHeight="1">
      <c r="AC398" s="31"/>
    </row>
    <row r="399" spans="29:29" ht="15.75" customHeight="1">
      <c r="AC399" s="31"/>
    </row>
    <row r="400" spans="29:29" ht="15.75" customHeight="1">
      <c r="AC400" s="31"/>
    </row>
    <row r="401" spans="29:29" ht="15.75" customHeight="1">
      <c r="AC401" s="31"/>
    </row>
    <row r="402" spans="29:29" ht="15.75" customHeight="1">
      <c r="AC402" s="31"/>
    </row>
    <row r="403" spans="29:29" ht="15.75" customHeight="1">
      <c r="AC403" s="31"/>
    </row>
    <row r="404" spans="29:29" ht="15.75" customHeight="1">
      <c r="AC404" s="31"/>
    </row>
    <row r="405" spans="29:29" ht="15.75" customHeight="1">
      <c r="AC405" s="31"/>
    </row>
    <row r="406" spans="29:29" ht="15.75" customHeight="1">
      <c r="AC406" s="31"/>
    </row>
    <row r="407" spans="29:29" ht="15.75" customHeight="1">
      <c r="AC407" s="31"/>
    </row>
    <row r="408" spans="29:29" ht="15.75" customHeight="1">
      <c r="AC408" s="31"/>
    </row>
    <row r="409" spans="29:29" ht="15.75" customHeight="1">
      <c r="AC409" s="31"/>
    </row>
    <row r="410" spans="29:29" ht="15.75" customHeight="1">
      <c r="AC410" s="31"/>
    </row>
    <row r="411" spans="29:29" ht="15.75" customHeight="1">
      <c r="AC411" s="31"/>
    </row>
    <row r="412" spans="29:29" ht="15.75" customHeight="1">
      <c r="AC412" s="31"/>
    </row>
    <row r="413" spans="29:29" ht="15.75" customHeight="1">
      <c r="AC413" s="31"/>
    </row>
    <row r="414" spans="29:29" ht="15.75" customHeight="1">
      <c r="AC414" s="31"/>
    </row>
    <row r="415" spans="29:29" ht="15.75" customHeight="1">
      <c r="AC415" s="31"/>
    </row>
    <row r="416" spans="29:29" ht="15.75" customHeight="1">
      <c r="AC416" s="31"/>
    </row>
    <row r="417" spans="29:29" ht="15.75" customHeight="1">
      <c r="AC417" s="31"/>
    </row>
    <row r="418" spans="29:29" ht="15.75" customHeight="1">
      <c r="AC418" s="31"/>
    </row>
    <row r="419" spans="29:29" ht="15.75" customHeight="1">
      <c r="AC419" s="31"/>
    </row>
    <row r="420" spans="29:29" ht="15.75" customHeight="1">
      <c r="AC420" s="31"/>
    </row>
    <row r="421" spans="29:29" ht="15.75" customHeight="1">
      <c r="AC421" s="31"/>
    </row>
    <row r="422" spans="29:29" ht="15.75" customHeight="1">
      <c r="AC422" s="31"/>
    </row>
    <row r="423" spans="29:29" ht="15.75" customHeight="1">
      <c r="AC423" s="31"/>
    </row>
    <row r="424" spans="29:29" ht="15.75" customHeight="1">
      <c r="AC424" s="31"/>
    </row>
    <row r="425" spans="29:29" ht="15.75" customHeight="1">
      <c r="AC425" s="31"/>
    </row>
    <row r="426" spans="29:29" ht="15.75" customHeight="1">
      <c r="AC426" s="31"/>
    </row>
    <row r="427" spans="29:29" ht="15.75" customHeight="1">
      <c r="AC427" s="31"/>
    </row>
    <row r="428" spans="29:29" ht="15.75" customHeight="1">
      <c r="AC428" s="31"/>
    </row>
    <row r="429" spans="29:29" ht="15.75" customHeight="1">
      <c r="AC429" s="31"/>
    </row>
    <row r="430" spans="29:29" ht="15.75" customHeight="1">
      <c r="AC430" s="31"/>
    </row>
    <row r="431" spans="29:29" ht="15.75" customHeight="1">
      <c r="AC431" s="31"/>
    </row>
    <row r="432" spans="29:29" ht="15.75" customHeight="1">
      <c r="AC432" s="31"/>
    </row>
    <row r="433" spans="29:29" ht="15.75" customHeight="1">
      <c r="AC433" s="31"/>
    </row>
    <row r="434" spans="29:29" ht="15.75" customHeight="1">
      <c r="AC434" s="31"/>
    </row>
    <row r="435" spans="29:29" ht="15.75" customHeight="1">
      <c r="AC435" s="31"/>
    </row>
    <row r="436" spans="29:29" ht="15.75" customHeight="1">
      <c r="AC436" s="31"/>
    </row>
    <row r="437" spans="29:29" ht="15.75" customHeight="1">
      <c r="AC437" s="31"/>
    </row>
    <row r="438" spans="29:29" ht="15.75" customHeight="1">
      <c r="AC438" s="31"/>
    </row>
    <row r="439" spans="29:29" ht="15.75" customHeight="1">
      <c r="AC439" s="31"/>
    </row>
    <row r="440" spans="29:29" ht="15.75" customHeight="1">
      <c r="AC440" s="31"/>
    </row>
    <row r="441" spans="29:29" ht="15.75" customHeight="1">
      <c r="AC441" s="31"/>
    </row>
    <row r="442" spans="29:29" ht="15.75" customHeight="1">
      <c r="AC442" s="31"/>
    </row>
    <row r="443" spans="29:29" ht="15.75" customHeight="1">
      <c r="AC443" s="31"/>
    </row>
    <row r="444" spans="29:29" ht="15.75" customHeight="1">
      <c r="AC444" s="31"/>
    </row>
    <row r="445" spans="29:29" ht="15.75" customHeight="1">
      <c r="AC445" s="31"/>
    </row>
    <row r="446" spans="29:29" ht="15.75" customHeight="1">
      <c r="AC446" s="31"/>
    </row>
    <row r="447" spans="29:29" ht="15.75" customHeight="1">
      <c r="AC447" s="31"/>
    </row>
    <row r="448" spans="29:29" ht="15.75" customHeight="1">
      <c r="AC448" s="31"/>
    </row>
    <row r="449" spans="29:29" ht="15.75" customHeight="1">
      <c r="AC449" s="31"/>
    </row>
    <row r="450" spans="29:29" ht="15.75" customHeight="1">
      <c r="AC450" s="31"/>
    </row>
    <row r="451" spans="29:29" ht="15.75" customHeight="1">
      <c r="AC451" s="31"/>
    </row>
    <row r="452" spans="29:29" ht="15.75" customHeight="1">
      <c r="AC452" s="31"/>
    </row>
    <row r="453" spans="29:29" ht="15.75" customHeight="1">
      <c r="AC453" s="31"/>
    </row>
    <row r="454" spans="29:29" ht="15.75" customHeight="1">
      <c r="AC454" s="31"/>
    </row>
    <row r="455" spans="29:29" ht="15.75" customHeight="1">
      <c r="AC455" s="31"/>
    </row>
    <row r="456" spans="29:29" ht="15.75" customHeight="1">
      <c r="AC456" s="31"/>
    </row>
    <row r="457" spans="29:29" ht="15.75" customHeight="1">
      <c r="AC457" s="31"/>
    </row>
    <row r="458" spans="29:29" ht="15.75" customHeight="1">
      <c r="AC458" s="31"/>
    </row>
    <row r="459" spans="29:29" ht="15.75" customHeight="1">
      <c r="AC459" s="31"/>
    </row>
    <row r="460" spans="29:29" ht="15.75" customHeight="1">
      <c r="AC460" s="31"/>
    </row>
    <row r="461" spans="29:29" ht="15.75" customHeight="1">
      <c r="AC461" s="31"/>
    </row>
    <row r="462" spans="29:29" ht="15.75" customHeight="1">
      <c r="AC462" s="31"/>
    </row>
    <row r="463" spans="29:29" ht="15.75" customHeight="1">
      <c r="AC463" s="31"/>
    </row>
    <row r="464" spans="29:29" ht="15.75" customHeight="1">
      <c r="AC464" s="31"/>
    </row>
    <row r="465" spans="29:29" ht="15.75" customHeight="1">
      <c r="AC465" s="31"/>
    </row>
    <row r="466" spans="29:29" ht="15.75" customHeight="1">
      <c r="AC466" s="31"/>
    </row>
    <row r="467" spans="29:29" ht="15.75" customHeight="1">
      <c r="AC467" s="31"/>
    </row>
    <row r="468" spans="29:29" ht="15.75" customHeight="1">
      <c r="AC468" s="31"/>
    </row>
    <row r="469" spans="29:29" ht="15.75" customHeight="1">
      <c r="AC469" s="31"/>
    </row>
    <row r="470" spans="29:29" ht="15.75" customHeight="1">
      <c r="AC470" s="31"/>
    </row>
    <row r="471" spans="29:29" ht="15.75" customHeight="1">
      <c r="AC471" s="31"/>
    </row>
    <row r="472" spans="29:29" ht="15.75" customHeight="1">
      <c r="AC472" s="31"/>
    </row>
    <row r="473" spans="29:29" ht="15.75" customHeight="1">
      <c r="AC473" s="31"/>
    </row>
    <row r="474" spans="29:29" ht="15.75" customHeight="1">
      <c r="AC474" s="31"/>
    </row>
    <row r="475" spans="29:29" ht="15.75" customHeight="1">
      <c r="AC475" s="31"/>
    </row>
    <row r="476" spans="29:29" ht="15.75" customHeight="1">
      <c r="AC476" s="31"/>
    </row>
    <row r="477" spans="29:29" ht="15.75" customHeight="1">
      <c r="AC477" s="31"/>
    </row>
    <row r="478" spans="29:29" ht="15.75" customHeight="1">
      <c r="AC478" s="31"/>
    </row>
    <row r="479" spans="29:29" ht="15.75" customHeight="1">
      <c r="AC479" s="31"/>
    </row>
    <row r="480" spans="29:29" ht="15.75" customHeight="1">
      <c r="AC480" s="31"/>
    </row>
    <row r="481" spans="29:29" ht="15.75" customHeight="1">
      <c r="AC481" s="31"/>
    </row>
    <row r="482" spans="29:29" ht="15.75" customHeight="1">
      <c r="AC482" s="31"/>
    </row>
    <row r="483" spans="29:29" ht="15.75" customHeight="1">
      <c r="AC483" s="31"/>
    </row>
    <row r="484" spans="29:29" ht="15.75" customHeight="1">
      <c r="AC484" s="31"/>
    </row>
    <row r="485" spans="29:29" ht="15.75" customHeight="1">
      <c r="AC485" s="31"/>
    </row>
    <row r="486" spans="29:29" ht="15.75" customHeight="1">
      <c r="AC486" s="31"/>
    </row>
    <row r="487" spans="29:29" ht="15.75" customHeight="1">
      <c r="AC487" s="31"/>
    </row>
    <row r="488" spans="29:29" ht="15.75" customHeight="1">
      <c r="AC488" s="31"/>
    </row>
    <row r="489" spans="29:29" ht="15.75" customHeight="1">
      <c r="AC489" s="31"/>
    </row>
    <row r="490" spans="29:29" ht="15.75" customHeight="1">
      <c r="AC490" s="31"/>
    </row>
    <row r="491" spans="29:29" ht="15.75" customHeight="1">
      <c r="AC491" s="31"/>
    </row>
    <row r="492" spans="29:29" ht="15.75" customHeight="1">
      <c r="AC492" s="31"/>
    </row>
    <row r="493" spans="29:29" ht="15.75" customHeight="1">
      <c r="AC493" s="31"/>
    </row>
    <row r="494" spans="29:29" ht="15.75" customHeight="1">
      <c r="AC494" s="31"/>
    </row>
    <row r="495" spans="29:29" ht="15.75" customHeight="1">
      <c r="AC495" s="31"/>
    </row>
    <row r="496" spans="29:29" ht="15.75" customHeight="1">
      <c r="AC496" s="31"/>
    </row>
    <row r="497" spans="29:29" ht="15.75" customHeight="1">
      <c r="AC497" s="31"/>
    </row>
    <row r="498" spans="29:29" ht="15.75" customHeight="1">
      <c r="AC498" s="31"/>
    </row>
    <row r="499" spans="29:29" ht="15.75" customHeight="1">
      <c r="AC499" s="31"/>
    </row>
    <row r="500" spans="29:29" ht="15.75" customHeight="1">
      <c r="AC500" s="31"/>
    </row>
    <row r="501" spans="29:29" ht="15.75" customHeight="1">
      <c r="AC501" s="31"/>
    </row>
    <row r="502" spans="29:29" ht="15.75" customHeight="1">
      <c r="AC502" s="31"/>
    </row>
    <row r="503" spans="29:29" ht="15.75" customHeight="1">
      <c r="AC503" s="31"/>
    </row>
    <row r="504" spans="29:29" ht="15.75" customHeight="1">
      <c r="AC504" s="31"/>
    </row>
    <row r="505" spans="29:29" ht="15.75" customHeight="1">
      <c r="AC505" s="31"/>
    </row>
    <row r="506" spans="29:29" ht="15.75" customHeight="1">
      <c r="AC506" s="31"/>
    </row>
    <row r="507" spans="29:29" ht="15.75" customHeight="1">
      <c r="AC507" s="31"/>
    </row>
    <row r="508" spans="29:29" ht="15.75" customHeight="1">
      <c r="AC508" s="31"/>
    </row>
    <row r="509" spans="29:29" ht="15.75" customHeight="1">
      <c r="AC509" s="31"/>
    </row>
    <row r="510" spans="29:29" ht="15.75" customHeight="1">
      <c r="AC510" s="31"/>
    </row>
    <row r="511" spans="29:29" ht="15.75" customHeight="1">
      <c r="AC511" s="31"/>
    </row>
    <row r="512" spans="29:29" ht="15.75" customHeight="1">
      <c r="AC512" s="31"/>
    </row>
    <row r="513" spans="29:29" ht="15.75" customHeight="1">
      <c r="AC513" s="31"/>
    </row>
    <row r="514" spans="29:29" ht="15.75" customHeight="1">
      <c r="AC514" s="31"/>
    </row>
    <row r="515" spans="29:29" ht="15.75" customHeight="1">
      <c r="AC515" s="31"/>
    </row>
    <row r="516" spans="29:29" ht="15.75" customHeight="1">
      <c r="AC516" s="31"/>
    </row>
    <row r="517" spans="29:29" ht="15.75" customHeight="1">
      <c r="AC517" s="31"/>
    </row>
    <row r="518" spans="29:29" ht="15.75" customHeight="1">
      <c r="AC518" s="31"/>
    </row>
    <row r="519" spans="29:29" ht="15.75" customHeight="1">
      <c r="AC519" s="31"/>
    </row>
    <row r="520" spans="29:29" ht="15.75" customHeight="1">
      <c r="AC520" s="31"/>
    </row>
    <row r="521" spans="29:29" ht="15.75" customHeight="1">
      <c r="AC521" s="31"/>
    </row>
    <row r="522" spans="29:29" ht="15.75" customHeight="1">
      <c r="AC522" s="31"/>
    </row>
    <row r="523" spans="29:29" ht="15.75" customHeight="1">
      <c r="AC523" s="31"/>
    </row>
    <row r="524" spans="29:29" ht="15.75" customHeight="1">
      <c r="AC524" s="31"/>
    </row>
    <row r="525" spans="29:29" ht="15.75" customHeight="1">
      <c r="AC525" s="31"/>
    </row>
    <row r="526" spans="29:29" ht="15.75" customHeight="1">
      <c r="AC526" s="31"/>
    </row>
    <row r="527" spans="29:29" ht="15.75" customHeight="1">
      <c r="AC527" s="31"/>
    </row>
    <row r="528" spans="29:29" ht="15.75" customHeight="1">
      <c r="AC528" s="31"/>
    </row>
    <row r="529" spans="29:29" ht="15.75" customHeight="1">
      <c r="AC529" s="31"/>
    </row>
    <row r="530" spans="29:29" ht="15.75" customHeight="1">
      <c r="AC530" s="31"/>
    </row>
    <row r="531" spans="29:29" ht="15.75" customHeight="1">
      <c r="AC531" s="31"/>
    </row>
    <row r="532" spans="29:29" ht="15.75" customHeight="1">
      <c r="AC532" s="31"/>
    </row>
    <row r="533" spans="29:29" ht="15.75" customHeight="1">
      <c r="AC533" s="31"/>
    </row>
    <row r="534" spans="29:29" ht="15.75" customHeight="1">
      <c r="AC534" s="31"/>
    </row>
    <row r="535" spans="29:29" ht="15.75" customHeight="1">
      <c r="AC535" s="31"/>
    </row>
    <row r="536" spans="29:29" ht="15.75" customHeight="1">
      <c r="AC536" s="31"/>
    </row>
    <row r="537" spans="29:29" ht="15.75" customHeight="1">
      <c r="AC537" s="31"/>
    </row>
    <row r="538" spans="29:29" ht="15.75" customHeight="1">
      <c r="AC538" s="31"/>
    </row>
    <row r="539" spans="29:29" ht="15.75" customHeight="1">
      <c r="AC539" s="31"/>
    </row>
    <row r="540" spans="29:29" ht="15.75" customHeight="1">
      <c r="AC540" s="31"/>
    </row>
    <row r="541" spans="29:29" ht="15.75" customHeight="1">
      <c r="AC541" s="31"/>
    </row>
    <row r="542" spans="29:29" ht="15.75" customHeight="1">
      <c r="AC542" s="31"/>
    </row>
    <row r="543" spans="29:29" ht="15.75" customHeight="1">
      <c r="AC543" s="31"/>
    </row>
    <row r="544" spans="29:29" ht="15.75" customHeight="1">
      <c r="AC544" s="31"/>
    </row>
    <row r="545" spans="29:29" ht="15.75" customHeight="1">
      <c r="AC545" s="31"/>
    </row>
    <row r="546" spans="29:29" ht="15.75" customHeight="1">
      <c r="AC546" s="31"/>
    </row>
    <row r="547" spans="29:29" ht="15.75" customHeight="1">
      <c r="AC547" s="31"/>
    </row>
    <row r="548" spans="29:29" ht="15.75" customHeight="1">
      <c r="AC548" s="31"/>
    </row>
    <row r="549" spans="29:29" ht="15.75" customHeight="1">
      <c r="AC549" s="31"/>
    </row>
    <row r="550" spans="29:29" ht="15.75" customHeight="1">
      <c r="AC550" s="31"/>
    </row>
    <row r="551" spans="29:29" ht="15.75" customHeight="1">
      <c r="AC551" s="31"/>
    </row>
    <row r="552" spans="29:29" ht="15.75" customHeight="1">
      <c r="AC552" s="31"/>
    </row>
    <row r="553" spans="29:29" ht="15.75" customHeight="1">
      <c r="AC553" s="31"/>
    </row>
    <row r="554" spans="29:29" ht="15.75" customHeight="1">
      <c r="AC554" s="31"/>
    </row>
    <row r="555" spans="29:29" ht="15.75" customHeight="1">
      <c r="AC555" s="31"/>
    </row>
    <row r="556" spans="29:29" ht="15.75" customHeight="1">
      <c r="AC556" s="31"/>
    </row>
    <row r="557" spans="29:29" ht="15.75" customHeight="1">
      <c r="AC557" s="31"/>
    </row>
    <row r="558" spans="29:29" ht="15.75" customHeight="1">
      <c r="AC558" s="31"/>
    </row>
    <row r="559" spans="29:29" ht="15.75" customHeight="1">
      <c r="AC559" s="31"/>
    </row>
    <row r="560" spans="29:29" ht="15.75" customHeight="1">
      <c r="AC560" s="31"/>
    </row>
    <row r="561" spans="29:29" ht="15.75" customHeight="1">
      <c r="AC561" s="31"/>
    </row>
    <row r="562" spans="29:29" ht="15.75" customHeight="1">
      <c r="AC562" s="31"/>
    </row>
    <row r="563" spans="29:29" ht="15.75" customHeight="1">
      <c r="AC563" s="31"/>
    </row>
    <row r="564" spans="29:29" ht="15.75" customHeight="1">
      <c r="AC564" s="31"/>
    </row>
    <row r="565" spans="29:29" ht="15.75" customHeight="1">
      <c r="AC565" s="31"/>
    </row>
    <row r="566" spans="29:29" ht="15.75" customHeight="1">
      <c r="AC566" s="31"/>
    </row>
    <row r="567" spans="29:29" ht="15.75" customHeight="1">
      <c r="AC567" s="31"/>
    </row>
    <row r="568" spans="29:29" ht="15.75" customHeight="1">
      <c r="AC568" s="31"/>
    </row>
    <row r="569" spans="29:29" ht="15.75" customHeight="1">
      <c r="AC569" s="31"/>
    </row>
    <row r="570" spans="29:29" ht="15.75" customHeight="1">
      <c r="AC570" s="31"/>
    </row>
    <row r="571" spans="29:29" ht="15.75" customHeight="1">
      <c r="AC571" s="31"/>
    </row>
    <row r="572" spans="29:29" ht="15.75" customHeight="1">
      <c r="AC572" s="31"/>
    </row>
    <row r="573" spans="29:29" ht="15.75" customHeight="1">
      <c r="AC573" s="31"/>
    </row>
    <row r="574" spans="29:29" ht="15.75" customHeight="1">
      <c r="AC574" s="31"/>
    </row>
    <row r="575" spans="29:29" ht="15.75" customHeight="1">
      <c r="AC575" s="31"/>
    </row>
    <row r="576" spans="29:29" ht="15.75" customHeight="1">
      <c r="AC576" s="31"/>
    </row>
    <row r="577" spans="29:29" ht="15.75" customHeight="1">
      <c r="AC577" s="31"/>
    </row>
    <row r="578" spans="29:29" ht="15.75" customHeight="1">
      <c r="AC578" s="31"/>
    </row>
    <row r="579" spans="29:29" ht="15.75" customHeight="1">
      <c r="AC579" s="31"/>
    </row>
    <row r="580" spans="29:29" ht="15.75" customHeight="1">
      <c r="AC580" s="31"/>
    </row>
    <row r="581" spans="29:29" ht="15.75" customHeight="1">
      <c r="AC581" s="31"/>
    </row>
    <row r="582" spans="29:29" ht="15.75" customHeight="1">
      <c r="AC582" s="31"/>
    </row>
    <row r="583" spans="29:29" ht="15.75" customHeight="1">
      <c r="AC583" s="31"/>
    </row>
    <row r="584" spans="29:29" ht="15.75" customHeight="1">
      <c r="AC584" s="31"/>
    </row>
    <row r="585" spans="29:29" ht="15.75" customHeight="1">
      <c r="AC585" s="31"/>
    </row>
    <row r="586" spans="29:29" ht="15.75" customHeight="1">
      <c r="AC586" s="31"/>
    </row>
    <row r="587" spans="29:29" ht="15.75" customHeight="1">
      <c r="AC587" s="31"/>
    </row>
    <row r="588" spans="29:29" ht="15.75" customHeight="1">
      <c r="AC588" s="31"/>
    </row>
    <row r="589" spans="29:29" ht="15.75" customHeight="1">
      <c r="AC589" s="31"/>
    </row>
    <row r="590" spans="29:29" ht="15.75" customHeight="1">
      <c r="AC590" s="31"/>
    </row>
    <row r="591" spans="29:29" ht="15.75" customHeight="1">
      <c r="AC591" s="31"/>
    </row>
    <row r="592" spans="29:29" ht="15.75" customHeight="1">
      <c r="AC592" s="31"/>
    </row>
    <row r="593" spans="29:29" ht="15.75" customHeight="1">
      <c r="AC593" s="31"/>
    </row>
    <row r="594" spans="29:29" ht="15.75" customHeight="1">
      <c r="AC594" s="31"/>
    </row>
    <row r="595" spans="29:29" ht="15.75" customHeight="1">
      <c r="AC595" s="31"/>
    </row>
    <row r="596" spans="29:29" ht="15.75" customHeight="1">
      <c r="AC596" s="31"/>
    </row>
    <row r="597" spans="29:29" ht="15.75" customHeight="1">
      <c r="AC597" s="31"/>
    </row>
    <row r="598" spans="29:29" ht="15.75" customHeight="1">
      <c r="AC598" s="31"/>
    </row>
    <row r="599" spans="29:29" ht="15.75" customHeight="1">
      <c r="AC599" s="31"/>
    </row>
    <row r="600" spans="29:29" ht="15.75" customHeight="1">
      <c r="AC600" s="31"/>
    </row>
    <row r="601" spans="29:29" ht="15.75" customHeight="1">
      <c r="AC601" s="31"/>
    </row>
    <row r="602" spans="29:29" ht="15.75" customHeight="1">
      <c r="AC602" s="31"/>
    </row>
    <row r="603" spans="29:29" ht="15.75" customHeight="1">
      <c r="AC603" s="31"/>
    </row>
    <row r="604" spans="29:29" ht="15.75" customHeight="1">
      <c r="AC604" s="31"/>
    </row>
    <row r="605" spans="29:29" ht="15.75" customHeight="1">
      <c r="AC605" s="31"/>
    </row>
    <row r="606" spans="29:29" ht="15.75" customHeight="1">
      <c r="AC606" s="31"/>
    </row>
    <row r="607" spans="29:29" ht="15.75" customHeight="1">
      <c r="AC607" s="31"/>
    </row>
    <row r="608" spans="29:29" ht="15.75" customHeight="1">
      <c r="AC608" s="31"/>
    </row>
    <row r="609" spans="29:29" ht="15.75" customHeight="1">
      <c r="AC609" s="31"/>
    </row>
    <row r="610" spans="29:29" ht="15.75" customHeight="1">
      <c r="AC610" s="31"/>
    </row>
    <row r="611" spans="29:29" ht="15.75" customHeight="1">
      <c r="AC611" s="31"/>
    </row>
    <row r="612" spans="29:29" ht="15.75" customHeight="1">
      <c r="AC612" s="31"/>
    </row>
    <row r="613" spans="29:29" ht="15.75" customHeight="1">
      <c r="AC613" s="31"/>
    </row>
    <row r="614" spans="29:29" ht="15.75" customHeight="1">
      <c r="AC614" s="31"/>
    </row>
    <row r="615" spans="29:29" ht="15.75" customHeight="1">
      <c r="AC615" s="31"/>
    </row>
    <row r="616" spans="29:29" ht="15.75" customHeight="1">
      <c r="AC616" s="31"/>
    </row>
    <row r="617" spans="29:29" ht="15.75" customHeight="1">
      <c r="AC617" s="31"/>
    </row>
    <row r="618" spans="29:29" ht="15.75" customHeight="1">
      <c r="AC618" s="31"/>
    </row>
    <row r="619" spans="29:29" ht="15.75" customHeight="1">
      <c r="AC619" s="31"/>
    </row>
    <row r="620" spans="29:29" ht="15.75" customHeight="1">
      <c r="AC620" s="31"/>
    </row>
    <row r="621" spans="29:29" ht="15.75" customHeight="1">
      <c r="AC621" s="31"/>
    </row>
    <row r="622" spans="29:29" ht="15.75" customHeight="1">
      <c r="AC622" s="31"/>
    </row>
    <row r="623" spans="29:29" ht="15.75" customHeight="1">
      <c r="AC623" s="31"/>
    </row>
    <row r="624" spans="29:29" ht="15.75" customHeight="1">
      <c r="AC624" s="31"/>
    </row>
    <row r="625" spans="29:29" ht="15.75" customHeight="1">
      <c r="AC625" s="31"/>
    </row>
    <row r="626" spans="29:29" ht="15.75" customHeight="1">
      <c r="AC626" s="31"/>
    </row>
    <row r="627" spans="29:29" ht="15.75" customHeight="1">
      <c r="AC627" s="31"/>
    </row>
    <row r="628" spans="29:29" ht="15.75" customHeight="1">
      <c r="AC628" s="31"/>
    </row>
    <row r="629" spans="29:29" ht="15.75" customHeight="1">
      <c r="AC629" s="31"/>
    </row>
    <row r="630" spans="29:29" ht="15.75" customHeight="1">
      <c r="AC630" s="31"/>
    </row>
    <row r="631" spans="29:29" ht="15.75" customHeight="1">
      <c r="AC631" s="31"/>
    </row>
    <row r="632" spans="29:29" ht="15.75" customHeight="1">
      <c r="AC632" s="31"/>
    </row>
    <row r="633" spans="29:29" ht="15.75" customHeight="1">
      <c r="AC633" s="31"/>
    </row>
    <row r="634" spans="29:29" ht="15.75" customHeight="1">
      <c r="AC634" s="31"/>
    </row>
    <row r="635" spans="29:29" ht="15.75" customHeight="1">
      <c r="AC635" s="31"/>
    </row>
    <row r="636" spans="29:29" ht="15.75" customHeight="1">
      <c r="AC636" s="31"/>
    </row>
    <row r="637" spans="29:29" ht="15.75" customHeight="1">
      <c r="AC637" s="31"/>
    </row>
    <row r="638" spans="29:29" ht="15.75" customHeight="1">
      <c r="AC638" s="31"/>
    </row>
    <row r="639" spans="29:29" ht="15.75" customHeight="1">
      <c r="AC639" s="31"/>
    </row>
    <row r="640" spans="29:29" ht="15.75" customHeight="1">
      <c r="AC640" s="31"/>
    </row>
    <row r="641" spans="29:29" ht="15.75" customHeight="1">
      <c r="AC641" s="31"/>
    </row>
    <row r="642" spans="29:29" ht="15.75" customHeight="1">
      <c r="AC642" s="31"/>
    </row>
    <row r="643" spans="29:29" ht="15.75" customHeight="1">
      <c r="AC643" s="31"/>
    </row>
    <row r="644" spans="29:29" ht="15.75" customHeight="1">
      <c r="AC644" s="31"/>
    </row>
    <row r="645" spans="29:29" ht="15.75" customHeight="1">
      <c r="AC645" s="31"/>
    </row>
    <row r="646" spans="29:29" ht="15.75" customHeight="1">
      <c r="AC646" s="31"/>
    </row>
    <row r="647" spans="29:29" ht="15.75" customHeight="1">
      <c r="AC647" s="31"/>
    </row>
    <row r="648" spans="29:29" ht="15.75" customHeight="1">
      <c r="AC648" s="31"/>
    </row>
    <row r="649" spans="29:29" ht="15.75" customHeight="1">
      <c r="AC649" s="31"/>
    </row>
    <row r="650" spans="29:29" ht="15.75" customHeight="1">
      <c r="AC650" s="31"/>
    </row>
    <row r="651" spans="29:29" ht="15.75" customHeight="1">
      <c r="AC651" s="31"/>
    </row>
    <row r="652" spans="29:29" ht="15.75" customHeight="1">
      <c r="AC652" s="31"/>
    </row>
    <row r="653" spans="29:29" ht="15.75" customHeight="1">
      <c r="AC653" s="31"/>
    </row>
    <row r="654" spans="29:29" ht="15.75" customHeight="1">
      <c r="AC654" s="31"/>
    </row>
    <row r="655" spans="29:29" ht="15.75" customHeight="1">
      <c r="AC655" s="31"/>
    </row>
    <row r="656" spans="29:29" ht="15.75" customHeight="1">
      <c r="AC656" s="31"/>
    </row>
    <row r="657" spans="29:29" ht="15.75" customHeight="1">
      <c r="AC657" s="31"/>
    </row>
    <row r="658" spans="29:29" ht="15.75" customHeight="1">
      <c r="AC658" s="31"/>
    </row>
    <row r="659" spans="29:29" ht="15.75" customHeight="1">
      <c r="AC659" s="31"/>
    </row>
    <row r="660" spans="29:29" ht="15.75" customHeight="1">
      <c r="AC660" s="31"/>
    </row>
    <row r="661" spans="29:29" ht="15.75" customHeight="1">
      <c r="AC661" s="31"/>
    </row>
    <row r="662" spans="29:29" ht="15.75" customHeight="1">
      <c r="AC662" s="31"/>
    </row>
    <row r="663" spans="29:29" ht="15.75" customHeight="1">
      <c r="AC663" s="31"/>
    </row>
    <row r="664" spans="29:29" ht="15.75" customHeight="1">
      <c r="AC664" s="31"/>
    </row>
    <row r="665" spans="29:29" ht="15.75" customHeight="1">
      <c r="AC665" s="31"/>
    </row>
    <row r="666" spans="29:29" ht="15.75" customHeight="1">
      <c r="AC666" s="31"/>
    </row>
    <row r="667" spans="29:29" ht="15.75" customHeight="1">
      <c r="AC667" s="31"/>
    </row>
    <row r="668" spans="29:29" ht="15.75" customHeight="1">
      <c r="AC668" s="31"/>
    </row>
    <row r="669" spans="29:29" ht="15.75" customHeight="1">
      <c r="AC669" s="31"/>
    </row>
    <row r="670" spans="29:29" ht="15.75" customHeight="1">
      <c r="AC670" s="31"/>
    </row>
    <row r="671" spans="29:29" ht="15.75" customHeight="1">
      <c r="AC671" s="31"/>
    </row>
    <row r="672" spans="29:29" ht="15.75" customHeight="1">
      <c r="AC672" s="31"/>
    </row>
    <row r="673" spans="29:29" ht="15.75" customHeight="1">
      <c r="AC673" s="31"/>
    </row>
    <row r="674" spans="29:29" ht="15.75" customHeight="1">
      <c r="AC674" s="31"/>
    </row>
    <row r="675" spans="29:29" ht="15.75" customHeight="1">
      <c r="AC675" s="31"/>
    </row>
    <row r="676" spans="29:29" ht="15.75" customHeight="1">
      <c r="AC676" s="31"/>
    </row>
    <row r="677" spans="29:29" ht="15.75" customHeight="1">
      <c r="AC677" s="31"/>
    </row>
    <row r="678" spans="29:29" ht="15.75" customHeight="1">
      <c r="AC678" s="31"/>
    </row>
    <row r="679" spans="29:29" ht="15.75" customHeight="1">
      <c r="AC679" s="31"/>
    </row>
    <row r="680" spans="29:29" ht="15.75" customHeight="1">
      <c r="AC680" s="31"/>
    </row>
    <row r="681" spans="29:29" ht="15.75" customHeight="1">
      <c r="AC681" s="31"/>
    </row>
    <row r="682" spans="29:29" ht="15.75" customHeight="1">
      <c r="AC682" s="31"/>
    </row>
    <row r="683" spans="29:29" ht="15.75" customHeight="1">
      <c r="AC683" s="31"/>
    </row>
    <row r="684" spans="29:29" ht="15.75" customHeight="1">
      <c r="AC684" s="31"/>
    </row>
    <row r="685" spans="29:29" ht="15.75" customHeight="1">
      <c r="AC685" s="31"/>
    </row>
    <row r="686" spans="29:29" ht="15.75" customHeight="1">
      <c r="AC686" s="31"/>
    </row>
    <row r="687" spans="29:29" ht="15.75" customHeight="1">
      <c r="AC687" s="31"/>
    </row>
    <row r="688" spans="29:29" ht="15.75" customHeight="1">
      <c r="AC688" s="31"/>
    </row>
    <row r="689" spans="29:29" ht="15.75" customHeight="1">
      <c r="AC689" s="31"/>
    </row>
    <row r="690" spans="29:29" ht="15.75" customHeight="1">
      <c r="AC690" s="31"/>
    </row>
    <row r="691" spans="29:29" ht="15.75" customHeight="1">
      <c r="AC691" s="31"/>
    </row>
    <row r="692" spans="29:29" ht="15.75" customHeight="1">
      <c r="AC692" s="31"/>
    </row>
    <row r="693" spans="29:29" ht="15.75" customHeight="1">
      <c r="AC693" s="31"/>
    </row>
    <row r="694" spans="29:29" ht="15.75" customHeight="1">
      <c r="AC694" s="31"/>
    </row>
    <row r="695" spans="29:29" ht="15.75" customHeight="1">
      <c r="AC695" s="31"/>
    </row>
    <row r="696" spans="29:29" ht="15.75" customHeight="1">
      <c r="AC696" s="31"/>
    </row>
    <row r="697" spans="29:29" ht="15.75" customHeight="1">
      <c r="AC697" s="31"/>
    </row>
    <row r="698" spans="29:29" ht="15.75" customHeight="1">
      <c r="AC698" s="31"/>
    </row>
    <row r="699" spans="29:29" ht="15.75" customHeight="1">
      <c r="AC699" s="31"/>
    </row>
    <row r="700" spans="29:29" ht="15.75" customHeight="1">
      <c r="AC700" s="31"/>
    </row>
    <row r="701" spans="29:29" ht="15.75" customHeight="1">
      <c r="AC701" s="31"/>
    </row>
    <row r="702" spans="29:29" ht="15.75" customHeight="1">
      <c r="AC702" s="31"/>
    </row>
    <row r="703" spans="29:29" ht="15.75" customHeight="1">
      <c r="AC703" s="31"/>
    </row>
    <row r="704" spans="29:29" ht="15.75" customHeight="1">
      <c r="AC704" s="31"/>
    </row>
    <row r="705" spans="29:29" ht="15.75" customHeight="1">
      <c r="AC705" s="31"/>
    </row>
    <row r="706" spans="29:29" ht="15.75" customHeight="1">
      <c r="AC706" s="31"/>
    </row>
    <row r="707" spans="29:29" ht="15.75" customHeight="1">
      <c r="AC707" s="31"/>
    </row>
    <row r="708" spans="29:29" ht="15.75" customHeight="1">
      <c r="AC708" s="31"/>
    </row>
    <row r="709" spans="29:29" ht="15.75" customHeight="1">
      <c r="AC709" s="31"/>
    </row>
    <row r="710" spans="29:29" ht="15.75" customHeight="1">
      <c r="AC710" s="31"/>
    </row>
    <row r="711" spans="29:29" ht="15.75" customHeight="1">
      <c r="AC711" s="31"/>
    </row>
    <row r="712" spans="29:29" ht="15.75" customHeight="1">
      <c r="AC712" s="31"/>
    </row>
    <row r="713" spans="29:29" ht="15.75" customHeight="1">
      <c r="AC713" s="31"/>
    </row>
    <row r="714" spans="29:29" ht="15.75" customHeight="1">
      <c r="AC714" s="31"/>
    </row>
    <row r="715" spans="29:29" ht="15.75" customHeight="1">
      <c r="AC715" s="31"/>
    </row>
    <row r="716" spans="29:29" ht="15.75" customHeight="1">
      <c r="AC716" s="31"/>
    </row>
    <row r="717" spans="29:29" ht="15.75" customHeight="1">
      <c r="AC717" s="31"/>
    </row>
    <row r="718" spans="29:29" ht="15.75" customHeight="1">
      <c r="AC718" s="31"/>
    </row>
    <row r="719" spans="29:29" ht="15.75" customHeight="1">
      <c r="AC719" s="31"/>
    </row>
    <row r="720" spans="29:29" ht="15.75" customHeight="1">
      <c r="AC720" s="31"/>
    </row>
    <row r="721" spans="29:29" ht="15.75" customHeight="1">
      <c r="AC721" s="31"/>
    </row>
    <row r="722" spans="29:29" ht="15.75" customHeight="1">
      <c r="AC722" s="31"/>
    </row>
    <row r="723" spans="29:29" ht="15.75" customHeight="1">
      <c r="AC723" s="31"/>
    </row>
    <row r="724" spans="29:29" ht="15.75" customHeight="1">
      <c r="AC724" s="31"/>
    </row>
    <row r="725" spans="29:29" ht="15.75" customHeight="1">
      <c r="AC725" s="31"/>
    </row>
    <row r="726" spans="29:29" ht="15.75" customHeight="1">
      <c r="AC726" s="31"/>
    </row>
    <row r="727" spans="29:29" ht="15.75" customHeight="1">
      <c r="AC727" s="31"/>
    </row>
    <row r="728" spans="29:29" ht="15.75" customHeight="1">
      <c r="AC728" s="31"/>
    </row>
    <row r="729" spans="29:29" ht="15.75" customHeight="1">
      <c r="AC729" s="31"/>
    </row>
    <row r="730" spans="29:29" ht="15.75" customHeight="1">
      <c r="AC730" s="31"/>
    </row>
    <row r="731" spans="29:29" ht="15.75" customHeight="1">
      <c r="AC731" s="31"/>
    </row>
    <row r="732" spans="29:29" ht="15.75" customHeight="1">
      <c r="AC732" s="31"/>
    </row>
    <row r="733" spans="29:29" ht="15.75" customHeight="1">
      <c r="AC733" s="31"/>
    </row>
    <row r="734" spans="29:29" ht="15.75" customHeight="1">
      <c r="AC734" s="31"/>
    </row>
    <row r="735" spans="29:29" ht="15.75" customHeight="1">
      <c r="AC735" s="31"/>
    </row>
    <row r="736" spans="29:29" ht="15.75" customHeight="1">
      <c r="AC736" s="31"/>
    </row>
    <row r="737" spans="29:29" ht="15.75" customHeight="1">
      <c r="AC737" s="31"/>
    </row>
    <row r="738" spans="29:29" ht="15.75" customHeight="1">
      <c r="AC738" s="31"/>
    </row>
    <row r="739" spans="29:29" ht="15.75" customHeight="1">
      <c r="AC739" s="31"/>
    </row>
    <row r="740" spans="29:29" ht="15.75" customHeight="1">
      <c r="AC740" s="31"/>
    </row>
    <row r="741" spans="29:29" ht="15.75" customHeight="1">
      <c r="AC741" s="31"/>
    </row>
    <row r="742" spans="29:29" ht="15.75" customHeight="1">
      <c r="AC742" s="31"/>
    </row>
    <row r="743" spans="29:29" ht="15.75" customHeight="1">
      <c r="AC743" s="31"/>
    </row>
    <row r="744" spans="29:29" ht="15.75" customHeight="1">
      <c r="AC744" s="31"/>
    </row>
    <row r="745" spans="29:29" ht="15.75" customHeight="1">
      <c r="AC745" s="31"/>
    </row>
    <row r="746" spans="29:29" ht="15.75" customHeight="1">
      <c r="AC746" s="31"/>
    </row>
    <row r="747" spans="29:29" ht="15.75" customHeight="1">
      <c r="AC747" s="31"/>
    </row>
    <row r="748" spans="29:29" ht="15.75" customHeight="1">
      <c r="AC748" s="31"/>
    </row>
    <row r="749" spans="29:29" ht="15.75" customHeight="1">
      <c r="AC749" s="31"/>
    </row>
    <row r="750" spans="29:29" ht="15.75" customHeight="1">
      <c r="AC750" s="31"/>
    </row>
    <row r="751" spans="29:29" ht="15.75" customHeight="1">
      <c r="AC751" s="31"/>
    </row>
    <row r="752" spans="29:29" ht="15.75" customHeight="1">
      <c r="AC752" s="31"/>
    </row>
    <row r="753" spans="29:29" ht="15.75" customHeight="1">
      <c r="AC753" s="31"/>
    </row>
    <row r="754" spans="29:29" ht="15.75" customHeight="1">
      <c r="AC754" s="31"/>
    </row>
    <row r="755" spans="29:29" ht="15.75" customHeight="1">
      <c r="AC755" s="31"/>
    </row>
    <row r="756" spans="29:29" ht="15.75" customHeight="1">
      <c r="AC756" s="31"/>
    </row>
    <row r="757" spans="29:29" ht="15.75" customHeight="1">
      <c r="AC757" s="31"/>
    </row>
    <row r="758" spans="29:29" ht="15.75" customHeight="1">
      <c r="AC758" s="31"/>
    </row>
    <row r="759" spans="29:29" ht="15.75" customHeight="1">
      <c r="AC759" s="31"/>
    </row>
    <row r="760" spans="29:29" ht="15.75" customHeight="1">
      <c r="AC760" s="31"/>
    </row>
    <row r="761" spans="29:29" ht="15.75" customHeight="1">
      <c r="AC761" s="31"/>
    </row>
    <row r="762" spans="29:29" ht="15.75" customHeight="1">
      <c r="AC762" s="31"/>
    </row>
    <row r="763" spans="29:29" ht="15.75" customHeight="1">
      <c r="AC763" s="31"/>
    </row>
    <row r="764" spans="29:29" ht="15.75" customHeight="1">
      <c r="AC764" s="31"/>
    </row>
    <row r="765" spans="29:29" ht="15.75" customHeight="1">
      <c r="AC765" s="31"/>
    </row>
    <row r="766" spans="29:29" ht="15.75" customHeight="1">
      <c r="AC766" s="31"/>
    </row>
    <row r="767" spans="29:29" ht="15.75" customHeight="1">
      <c r="AC767" s="31"/>
    </row>
    <row r="768" spans="29:29" ht="15.75" customHeight="1">
      <c r="AC768" s="31"/>
    </row>
    <row r="769" spans="29:29" ht="15.75" customHeight="1">
      <c r="AC769" s="31"/>
    </row>
    <row r="770" spans="29:29" ht="15.75" customHeight="1">
      <c r="AC770" s="31"/>
    </row>
    <row r="771" spans="29:29" ht="15.75" customHeight="1">
      <c r="AC771" s="31"/>
    </row>
    <row r="772" spans="29:29" ht="15.75" customHeight="1">
      <c r="AC772" s="31"/>
    </row>
    <row r="773" spans="29:29" ht="15.75" customHeight="1">
      <c r="AC773" s="31"/>
    </row>
    <row r="774" spans="29:29" ht="15.75" customHeight="1">
      <c r="AC774" s="31"/>
    </row>
    <row r="775" spans="29:29" ht="15.75" customHeight="1">
      <c r="AC775" s="31"/>
    </row>
    <row r="776" spans="29:29" ht="15.75" customHeight="1">
      <c r="AC776" s="31"/>
    </row>
    <row r="777" spans="29:29" ht="15.75" customHeight="1">
      <c r="AC777" s="31"/>
    </row>
    <row r="778" spans="29:29" ht="15.75" customHeight="1">
      <c r="AC778" s="31"/>
    </row>
    <row r="779" spans="29:29" ht="15.75" customHeight="1">
      <c r="AC779" s="31"/>
    </row>
    <row r="780" spans="29:29" ht="15.75" customHeight="1">
      <c r="AC780" s="31"/>
    </row>
    <row r="781" spans="29:29" ht="15.75" customHeight="1">
      <c r="AC781" s="31"/>
    </row>
    <row r="782" spans="29:29" ht="15.75" customHeight="1">
      <c r="AC782" s="31"/>
    </row>
    <row r="783" spans="29:29" ht="15.75" customHeight="1">
      <c r="AC783" s="31"/>
    </row>
    <row r="784" spans="29:29" ht="15.75" customHeight="1">
      <c r="AC784" s="31"/>
    </row>
    <row r="785" spans="29:29" ht="15.75" customHeight="1">
      <c r="AC785" s="31"/>
    </row>
    <row r="786" spans="29:29" ht="15.75" customHeight="1">
      <c r="AC786" s="31"/>
    </row>
    <row r="787" spans="29:29" ht="15.75" customHeight="1">
      <c r="AC787" s="31"/>
    </row>
    <row r="788" spans="29:29" ht="15.75" customHeight="1">
      <c r="AC788" s="31"/>
    </row>
    <row r="789" spans="29:29" ht="15.75" customHeight="1">
      <c r="AC789" s="31"/>
    </row>
    <row r="790" spans="29:29" ht="15.75" customHeight="1">
      <c r="AC790" s="31"/>
    </row>
    <row r="791" spans="29:29" ht="15.75" customHeight="1">
      <c r="AC791" s="31"/>
    </row>
    <row r="792" spans="29:29" ht="15.75" customHeight="1">
      <c r="AC792" s="31"/>
    </row>
    <row r="793" spans="29:29" ht="15.75" customHeight="1">
      <c r="AC793" s="31"/>
    </row>
    <row r="794" spans="29:29" ht="15.75" customHeight="1">
      <c r="AC794" s="31"/>
    </row>
    <row r="795" spans="29:29" ht="15.75" customHeight="1">
      <c r="AC795" s="31"/>
    </row>
    <row r="796" spans="29:29" ht="15.75" customHeight="1">
      <c r="AC796" s="31"/>
    </row>
    <row r="797" spans="29:29" ht="15.75" customHeight="1">
      <c r="AC797" s="31"/>
    </row>
    <row r="798" spans="29:29" ht="15.75" customHeight="1">
      <c r="AC798" s="31"/>
    </row>
    <row r="799" spans="29:29" ht="15.75" customHeight="1">
      <c r="AC799" s="31"/>
    </row>
    <row r="800" spans="29:29" ht="15.75" customHeight="1">
      <c r="AC800" s="31"/>
    </row>
    <row r="801" spans="29:29" ht="15.75" customHeight="1">
      <c r="AC801" s="31"/>
    </row>
    <row r="802" spans="29:29" ht="15.75" customHeight="1">
      <c r="AC802" s="31"/>
    </row>
    <row r="803" spans="29:29" ht="15.75" customHeight="1">
      <c r="AC803" s="31"/>
    </row>
    <row r="804" spans="29:29" ht="15.75" customHeight="1">
      <c r="AC804" s="31"/>
    </row>
    <row r="805" spans="29:29" ht="15.75" customHeight="1">
      <c r="AC805" s="31"/>
    </row>
    <row r="806" spans="29:29" ht="15.75" customHeight="1">
      <c r="AC806" s="31"/>
    </row>
    <row r="807" spans="29:29" ht="15.75" customHeight="1">
      <c r="AC807" s="31"/>
    </row>
    <row r="808" spans="29:29" ht="15.75" customHeight="1">
      <c r="AC808" s="31"/>
    </row>
    <row r="809" spans="29:29" ht="15.75" customHeight="1">
      <c r="AC809" s="31"/>
    </row>
    <row r="810" spans="29:29" ht="15.75" customHeight="1">
      <c r="AC810" s="31"/>
    </row>
    <row r="811" spans="29:29" ht="15.75" customHeight="1">
      <c r="AC811" s="31"/>
    </row>
    <row r="812" spans="29:29" ht="15.75" customHeight="1">
      <c r="AC812" s="31"/>
    </row>
    <row r="813" spans="29:29" ht="15.75" customHeight="1">
      <c r="AC813" s="31"/>
    </row>
    <row r="814" spans="29:29" ht="15.75" customHeight="1">
      <c r="AC814" s="31"/>
    </row>
    <row r="815" spans="29:29" ht="15.75" customHeight="1">
      <c r="AC815" s="31"/>
    </row>
    <row r="816" spans="29:29" ht="15.75" customHeight="1">
      <c r="AC816" s="31"/>
    </row>
    <row r="817" spans="29:29" ht="15.75" customHeight="1">
      <c r="AC817" s="31"/>
    </row>
    <row r="818" spans="29:29" ht="15.75" customHeight="1">
      <c r="AC818" s="31"/>
    </row>
    <row r="819" spans="29:29" ht="15.75" customHeight="1">
      <c r="AC819" s="31"/>
    </row>
    <row r="820" spans="29:29" ht="15.75" customHeight="1">
      <c r="AC820" s="31"/>
    </row>
    <row r="821" spans="29:29" ht="15.75" customHeight="1">
      <c r="AC821" s="31"/>
    </row>
    <row r="822" spans="29:29" ht="15.75" customHeight="1">
      <c r="AC822" s="31"/>
    </row>
    <row r="823" spans="29:29" ht="15.75" customHeight="1">
      <c r="AC823" s="31"/>
    </row>
    <row r="824" spans="29:29" ht="15.75" customHeight="1">
      <c r="AC824" s="31"/>
    </row>
    <row r="825" spans="29:29" ht="15.75" customHeight="1">
      <c r="AC825" s="31"/>
    </row>
    <row r="826" spans="29:29" ht="15.75" customHeight="1">
      <c r="AC826" s="31"/>
    </row>
    <row r="827" spans="29:29" ht="15.75" customHeight="1">
      <c r="AC827" s="31"/>
    </row>
    <row r="828" spans="29:29" ht="15.75" customHeight="1">
      <c r="AC828" s="31"/>
    </row>
    <row r="829" spans="29:29" ht="15.75" customHeight="1">
      <c r="AC829" s="31"/>
    </row>
    <row r="830" spans="29:29" ht="15.75" customHeight="1">
      <c r="AC830" s="31"/>
    </row>
    <row r="831" spans="29:29" ht="15.75" customHeight="1">
      <c r="AC831" s="31"/>
    </row>
    <row r="832" spans="29:29" ht="15.75" customHeight="1">
      <c r="AC832" s="31"/>
    </row>
    <row r="833" spans="29:29" ht="15.75" customHeight="1">
      <c r="AC833" s="31"/>
    </row>
    <row r="834" spans="29:29" ht="15.75" customHeight="1">
      <c r="AC834" s="31"/>
    </row>
    <row r="835" spans="29:29" ht="15.75" customHeight="1">
      <c r="AC835" s="31"/>
    </row>
    <row r="836" spans="29:29" ht="15.75" customHeight="1">
      <c r="AC836" s="31"/>
    </row>
    <row r="837" spans="29:29" ht="15.75" customHeight="1">
      <c r="AC837" s="31"/>
    </row>
    <row r="838" spans="29:29" ht="15.75" customHeight="1">
      <c r="AC838" s="31"/>
    </row>
    <row r="839" spans="29:29" ht="15.75" customHeight="1">
      <c r="AC839" s="31"/>
    </row>
    <row r="840" spans="29:29" ht="15.75" customHeight="1">
      <c r="AC840" s="31"/>
    </row>
    <row r="841" spans="29:29" ht="15.75" customHeight="1">
      <c r="AC841" s="31"/>
    </row>
    <row r="842" spans="29:29" ht="15.75" customHeight="1">
      <c r="AC842" s="31"/>
    </row>
    <row r="843" spans="29:29" ht="15.75" customHeight="1">
      <c r="AC843" s="31"/>
    </row>
    <row r="844" spans="29:29" ht="15.75" customHeight="1">
      <c r="AC844" s="31"/>
    </row>
    <row r="845" spans="29:29" ht="15.75" customHeight="1">
      <c r="AC845" s="31"/>
    </row>
    <row r="846" spans="29:29" ht="15.75" customHeight="1">
      <c r="AC846" s="31"/>
    </row>
    <row r="847" spans="29:29" ht="15.75" customHeight="1">
      <c r="AC847" s="31"/>
    </row>
    <row r="848" spans="29:29" ht="15.75" customHeight="1">
      <c r="AC848" s="31"/>
    </row>
    <row r="849" spans="29:29" ht="15.75" customHeight="1">
      <c r="AC849" s="31"/>
    </row>
    <row r="850" spans="29:29" ht="15.75" customHeight="1">
      <c r="AC850" s="31"/>
    </row>
    <row r="851" spans="29:29" ht="15.75" customHeight="1">
      <c r="AC851" s="31"/>
    </row>
    <row r="852" spans="29:29" ht="15.75" customHeight="1">
      <c r="AC852" s="31"/>
    </row>
    <row r="853" spans="29:29" ht="15.75" customHeight="1">
      <c r="AC853" s="31"/>
    </row>
    <row r="854" spans="29:29" ht="15.75" customHeight="1">
      <c r="AC854" s="31"/>
    </row>
    <row r="855" spans="29:29" ht="15.75" customHeight="1">
      <c r="AC855" s="31"/>
    </row>
    <row r="856" spans="29:29" ht="15.75" customHeight="1">
      <c r="AC856" s="31"/>
    </row>
    <row r="857" spans="29:29" ht="15.75" customHeight="1">
      <c r="AC857" s="31"/>
    </row>
    <row r="858" spans="29:29" ht="15.75" customHeight="1">
      <c r="AC858" s="31"/>
    </row>
    <row r="859" spans="29:29" ht="15.75" customHeight="1">
      <c r="AC859" s="31"/>
    </row>
    <row r="860" spans="29:29" ht="15.75" customHeight="1">
      <c r="AC860" s="31"/>
    </row>
    <row r="861" spans="29:29" ht="15.75" customHeight="1">
      <c r="AC861" s="31"/>
    </row>
    <row r="862" spans="29:29" ht="15.75" customHeight="1">
      <c r="AC862" s="31"/>
    </row>
    <row r="863" spans="29:29" ht="15.75" customHeight="1">
      <c r="AC863" s="31"/>
    </row>
    <row r="864" spans="29:29" ht="15.75" customHeight="1">
      <c r="AC864" s="31"/>
    </row>
    <row r="865" spans="29:29" ht="15.75" customHeight="1">
      <c r="AC865" s="31"/>
    </row>
    <row r="866" spans="29:29" ht="15.75" customHeight="1">
      <c r="AC866" s="31"/>
    </row>
    <row r="867" spans="29:29" ht="15.75" customHeight="1">
      <c r="AC867" s="31"/>
    </row>
    <row r="868" spans="29:29" ht="15.75" customHeight="1">
      <c r="AC868" s="31"/>
    </row>
    <row r="869" spans="29:29" ht="15.75" customHeight="1">
      <c r="AC869" s="31"/>
    </row>
    <row r="870" spans="29:29" ht="15.75" customHeight="1">
      <c r="AC870" s="31"/>
    </row>
    <row r="871" spans="29:29" ht="15.75" customHeight="1">
      <c r="AC871" s="31"/>
    </row>
    <row r="872" spans="29:29" ht="15.75" customHeight="1">
      <c r="AC872" s="31"/>
    </row>
    <row r="873" spans="29:29" ht="15.75" customHeight="1">
      <c r="AC873" s="31"/>
    </row>
    <row r="874" spans="29:29" ht="15.75" customHeight="1">
      <c r="AC874" s="31"/>
    </row>
    <row r="875" spans="29:29" ht="15.75" customHeight="1">
      <c r="AC875" s="31"/>
    </row>
    <row r="876" spans="29:29" ht="15.75" customHeight="1">
      <c r="AC876" s="31"/>
    </row>
    <row r="877" spans="29:29" ht="15.75" customHeight="1">
      <c r="AC877" s="31"/>
    </row>
    <row r="878" spans="29:29" ht="15.75" customHeight="1">
      <c r="AC878" s="31"/>
    </row>
    <row r="879" spans="29:29" ht="15.75" customHeight="1">
      <c r="AC879" s="31"/>
    </row>
    <row r="880" spans="29:29" ht="15.75" customHeight="1">
      <c r="AC880" s="31"/>
    </row>
    <row r="881" spans="29:29" ht="15.75" customHeight="1">
      <c r="AC881" s="31"/>
    </row>
    <row r="882" spans="29:29" ht="15.75" customHeight="1">
      <c r="AC882" s="31"/>
    </row>
    <row r="883" spans="29:29" ht="15.75" customHeight="1">
      <c r="AC883" s="31"/>
    </row>
    <row r="884" spans="29:29" ht="15.75" customHeight="1">
      <c r="AC884" s="31"/>
    </row>
    <row r="885" spans="29:29" ht="15.75" customHeight="1">
      <c r="AC885" s="31"/>
    </row>
    <row r="886" spans="29:29" ht="15.75" customHeight="1">
      <c r="AC886" s="31"/>
    </row>
    <row r="887" spans="29:29" ht="15.75" customHeight="1">
      <c r="AC887" s="31"/>
    </row>
    <row r="888" spans="29:29" ht="15.75" customHeight="1">
      <c r="AC888" s="31"/>
    </row>
    <row r="889" spans="29:29" ht="15.75" customHeight="1">
      <c r="AC889" s="31"/>
    </row>
    <row r="890" spans="29:29" ht="15.75" customHeight="1">
      <c r="AC890" s="31"/>
    </row>
    <row r="891" spans="29:29" ht="15.75" customHeight="1">
      <c r="AC891" s="31"/>
    </row>
    <row r="892" spans="29:29" ht="15.75" customHeight="1">
      <c r="AC892" s="31"/>
    </row>
    <row r="893" spans="29:29" ht="15.75" customHeight="1">
      <c r="AC893" s="31"/>
    </row>
    <row r="894" spans="29:29" ht="15.75" customHeight="1">
      <c r="AC894" s="31"/>
    </row>
    <row r="895" spans="29:29" ht="15.75" customHeight="1">
      <c r="AC895" s="31"/>
    </row>
    <row r="896" spans="29:29" ht="15.75" customHeight="1">
      <c r="AC896" s="31"/>
    </row>
    <row r="897" spans="29:29" ht="15.75" customHeight="1">
      <c r="AC897" s="31"/>
    </row>
    <row r="898" spans="29:29" ht="15.75" customHeight="1">
      <c r="AC898" s="31"/>
    </row>
    <row r="899" spans="29:29" ht="15.75" customHeight="1">
      <c r="AC899" s="31"/>
    </row>
    <row r="900" spans="29:29" ht="15.75" customHeight="1">
      <c r="AC900" s="31"/>
    </row>
    <row r="901" spans="29:29" ht="15.75" customHeight="1">
      <c r="AC901" s="31"/>
    </row>
    <row r="902" spans="29:29" ht="15.75" customHeight="1">
      <c r="AC902" s="31"/>
    </row>
    <row r="903" spans="29:29" ht="15.75" customHeight="1">
      <c r="AC903" s="31"/>
    </row>
    <row r="904" spans="29:29" ht="15.75" customHeight="1">
      <c r="AC904" s="31"/>
    </row>
    <row r="905" spans="29:29" ht="15.75" customHeight="1">
      <c r="AC905" s="31"/>
    </row>
    <row r="906" spans="29:29" ht="15.75" customHeight="1">
      <c r="AC906" s="31"/>
    </row>
    <row r="907" spans="29:29" ht="15.75" customHeight="1">
      <c r="AC907" s="31"/>
    </row>
    <row r="908" spans="29:29" ht="15.75" customHeight="1">
      <c r="AC908" s="31"/>
    </row>
    <row r="909" spans="29:29" ht="15.75" customHeight="1">
      <c r="AC909" s="31"/>
    </row>
    <row r="910" spans="29:29" ht="15.75" customHeight="1">
      <c r="AC910" s="31"/>
    </row>
    <row r="911" spans="29:29" ht="15.75" customHeight="1">
      <c r="AC911" s="31"/>
    </row>
    <row r="912" spans="29:29" ht="15.75" customHeight="1">
      <c r="AC912" s="31"/>
    </row>
    <row r="913" spans="29:29" ht="15.75" customHeight="1">
      <c r="AC913" s="31"/>
    </row>
    <row r="914" spans="29:29" ht="15.75" customHeight="1">
      <c r="AC914" s="31"/>
    </row>
    <row r="915" spans="29:29" ht="15.75" customHeight="1">
      <c r="AC915" s="31"/>
    </row>
    <row r="916" spans="29:29" ht="15.75" customHeight="1">
      <c r="AC916" s="31"/>
    </row>
    <row r="917" spans="29:29" ht="15.75" customHeight="1">
      <c r="AC917" s="31"/>
    </row>
    <row r="918" spans="29:29" ht="15.75" customHeight="1">
      <c r="AC918" s="31"/>
    </row>
    <row r="919" spans="29:29" ht="15.75" customHeight="1">
      <c r="AC919" s="31"/>
    </row>
    <row r="920" spans="29:29" ht="15.75" customHeight="1">
      <c r="AC920" s="31"/>
    </row>
    <row r="921" spans="29:29" ht="15.75" customHeight="1">
      <c r="AC921" s="31"/>
    </row>
    <row r="922" spans="29:29" ht="15.75" customHeight="1">
      <c r="AC922" s="31"/>
    </row>
    <row r="923" spans="29:29" ht="15.75" customHeight="1">
      <c r="AC923" s="31"/>
    </row>
    <row r="924" spans="29:29" ht="15.75" customHeight="1">
      <c r="AC924" s="31"/>
    </row>
    <row r="925" spans="29:29" ht="15.75" customHeight="1">
      <c r="AC925" s="31"/>
    </row>
    <row r="926" spans="29:29" ht="15.75" customHeight="1">
      <c r="AC926" s="31"/>
    </row>
    <row r="927" spans="29:29" ht="15.75" customHeight="1">
      <c r="AC927" s="31"/>
    </row>
    <row r="928" spans="29:29" ht="15.75" customHeight="1">
      <c r="AC928" s="31"/>
    </row>
    <row r="929" spans="29:29" ht="15.75" customHeight="1">
      <c r="AC929" s="31"/>
    </row>
    <row r="930" spans="29:29" ht="15.75" customHeight="1">
      <c r="AC930" s="31"/>
    </row>
    <row r="931" spans="29:29" ht="15.75" customHeight="1">
      <c r="AC931" s="31"/>
    </row>
    <row r="932" spans="29:29" ht="15.75" customHeight="1">
      <c r="AC932" s="31"/>
    </row>
    <row r="933" spans="29:29" ht="15.75" customHeight="1">
      <c r="AC933" s="31"/>
    </row>
    <row r="934" spans="29:29" ht="15.75" customHeight="1">
      <c r="AC934" s="31"/>
    </row>
    <row r="935" spans="29:29" ht="15.75" customHeight="1">
      <c r="AC935" s="31"/>
    </row>
    <row r="936" spans="29:29" ht="15.75" customHeight="1">
      <c r="AC936" s="31"/>
    </row>
    <row r="937" spans="29:29" ht="15.75" customHeight="1">
      <c r="AC937" s="31"/>
    </row>
    <row r="938" spans="29:29" ht="15.75" customHeight="1">
      <c r="AC938" s="31"/>
    </row>
    <row r="939" spans="29:29" ht="15.75" customHeight="1">
      <c r="AC939" s="31"/>
    </row>
    <row r="940" spans="29:29" ht="15.75" customHeight="1">
      <c r="AC940" s="31"/>
    </row>
    <row r="941" spans="29:29" ht="15.75" customHeight="1">
      <c r="AC941" s="31"/>
    </row>
    <row r="942" spans="29:29" ht="15.75" customHeight="1">
      <c r="AC942" s="31"/>
    </row>
    <row r="943" spans="29:29" ht="15.75" customHeight="1">
      <c r="AC943" s="31"/>
    </row>
    <row r="944" spans="29:29" ht="15.75" customHeight="1">
      <c r="AC944" s="31"/>
    </row>
    <row r="945" spans="29:29" ht="15.75" customHeight="1">
      <c r="AC945" s="31"/>
    </row>
    <row r="946" spans="29:29" ht="15.75" customHeight="1">
      <c r="AC946" s="31"/>
    </row>
    <row r="947" spans="29:29" ht="15.75" customHeight="1">
      <c r="AC947" s="31"/>
    </row>
    <row r="948" spans="29:29" ht="15.75" customHeight="1">
      <c r="AC948" s="31"/>
    </row>
    <row r="949" spans="29:29" ht="15.75" customHeight="1">
      <c r="AC949" s="31"/>
    </row>
    <row r="950" spans="29:29" ht="15.75" customHeight="1">
      <c r="AC950" s="31"/>
    </row>
    <row r="951" spans="29:29" ht="15.75" customHeight="1">
      <c r="AC951" s="31"/>
    </row>
    <row r="952" spans="29:29" ht="15.75" customHeight="1">
      <c r="AC952" s="31"/>
    </row>
    <row r="953" spans="29:29" ht="15.75" customHeight="1">
      <c r="AC953" s="31"/>
    </row>
    <row r="954" spans="29:29" ht="15.75" customHeight="1">
      <c r="AC954" s="31"/>
    </row>
    <row r="955" spans="29:29" ht="15.75" customHeight="1">
      <c r="AC955" s="31"/>
    </row>
    <row r="956" spans="29:29" ht="15.75" customHeight="1">
      <c r="AC956" s="31"/>
    </row>
    <row r="957" spans="29:29" ht="15.75" customHeight="1">
      <c r="AC957" s="31"/>
    </row>
    <row r="958" spans="29:29" ht="15.75" customHeight="1">
      <c r="AC958" s="31"/>
    </row>
    <row r="959" spans="29:29" ht="15.75" customHeight="1">
      <c r="AC959" s="31"/>
    </row>
    <row r="960" spans="29:29" ht="15.75" customHeight="1">
      <c r="AC960" s="31"/>
    </row>
    <row r="961" spans="29:29" ht="15.75" customHeight="1">
      <c r="AC961" s="31"/>
    </row>
    <row r="962" spans="29:29" ht="15.75" customHeight="1">
      <c r="AC962" s="31"/>
    </row>
    <row r="963" spans="29:29" ht="15.75" customHeight="1">
      <c r="AC963" s="31"/>
    </row>
    <row r="964" spans="29:29" ht="15.75" customHeight="1">
      <c r="AC964" s="31"/>
    </row>
    <row r="965" spans="29:29" ht="15.75" customHeight="1">
      <c r="AC965" s="31"/>
    </row>
    <row r="966" spans="29:29" ht="15.75" customHeight="1">
      <c r="AC966" s="31"/>
    </row>
    <row r="967" spans="29:29" ht="15.75" customHeight="1">
      <c r="AC967" s="31"/>
    </row>
    <row r="968" spans="29:29" ht="15.75" customHeight="1">
      <c r="AC968" s="31"/>
    </row>
    <row r="969" spans="29:29" ht="15.75" customHeight="1">
      <c r="AC969" s="31"/>
    </row>
    <row r="970" spans="29:29" ht="15.75" customHeight="1">
      <c r="AC970" s="31"/>
    </row>
    <row r="971" spans="29:29" ht="15.75" customHeight="1">
      <c r="AC971" s="31"/>
    </row>
    <row r="972" spans="29:29" ht="15.75" customHeight="1">
      <c r="AC972" s="31"/>
    </row>
    <row r="973" spans="29:29" ht="15.75" customHeight="1">
      <c r="AC973" s="31"/>
    </row>
    <row r="974" spans="29:29" ht="15.75" customHeight="1">
      <c r="AC974" s="31"/>
    </row>
    <row r="975" spans="29:29" ht="15.75" customHeight="1">
      <c r="AC975" s="31"/>
    </row>
    <row r="976" spans="29:29" ht="15.75" customHeight="1">
      <c r="AC976" s="31"/>
    </row>
    <row r="977" spans="29:29" ht="15.75" customHeight="1">
      <c r="AC977" s="31"/>
    </row>
    <row r="978" spans="29:29" ht="15.75" customHeight="1">
      <c r="AC978" s="31"/>
    </row>
    <row r="979" spans="29:29" ht="15.75" customHeight="1">
      <c r="AC979" s="31"/>
    </row>
    <row r="980" spans="29:29" ht="15.75" customHeight="1">
      <c r="AC980" s="31"/>
    </row>
    <row r="981" spans="29:29" ht="15.75" customHeight="1">
      <c r="AC981" s="31"/>
    </row>
    <row r="982" spans="29:29" ht="15.75" customHeight="1">
      <c r="AC982" s="31"/>
    </row>
    <row r="983" spans="29:29" ht="15.75" customHeight="1">
      <c r="AC983" s="31"/>
    </row>
    <row r="984" spans="29:29" ht="15.75" customHeight="1">
      <c r="AC984" s="31"/>
    </row>
    <row r="985" spans="29:29" ht="15.75" customHeight="1">
      <c r="AC985" s="31"/>
    </row>
    <row r="986" spans="29:29" ht="15.75" customHeight="1">
      <c r="AC986" s="31"/>
    </row>
    <row r="987" spans="29:29" ht="15.75" customHeight="1">
      <c r="AC987" s="31"/>
    </row>
    <row r="988" spans="29:29" ht="15.75" customHeight="1">
      <c r="AC988" s="31"/>
    </row>
    <row r="989" spans="29:29" ht="15.75" customHeight="1">
      <c r="AC989" s="31"/>
    </row>
    <row r="990" spans="29:29" ht="15.75" customHeight="1">
      <c r="AC990" s="31"/>
    </row>
    <row r="991" spans="29:29" ht="15.75" customHeight="1">
      <c r="AC991" s="31"/>
    </row>
    <row r="992" spans="29:29" ht="15.75" customHeight="1">
      <c r="AC992" s="31"/>
    </row>
    <row r="993" spans="29:29" ht="15.75" customHeight="1">
      <c r="AC993" s="31"/>
    </row>
    <row r="994" spans="29:29" ht="15.75" customHeight="1">
      <c r="AC994" s="31"/>
    </row>
    <row r="995" spans="29:29" ht="15.75" customHeight="1">
      <c r="AC995" s="31"/>
    </row>
    <row r="996" spans="29:29" ht="15.75" customHeight="1">
      <c r="AC996" s="31"/>
    </row>
    <row r="997" spans="29:29" ht="15.75" customHeight="1">
      <c r="AC997" s="31"/>
    </row>
    <row r="998" spans="29:29" ht="15.75" customHeight="1">
      <c r="AC998" s="31"/>
    </row>
    <row r="999" spans="29:29" ht="15.75" customHeight="1">
      <c r="AC999" s="31"/>
    </row>
    <row r="1000" spans="29:29" ht="15.75" customHeight="1">
      <c r="AC1000" s="31"/>
    </row>
    <row r="1001" spans="29:29" ht="15.75" customHeight="1">
      <c r="AC1001" s="31"/>
    </row>
    <row r="1002" spans="29:29" ht="15.75" customHeight="1">
      <c r="AC1002" s="31"/>
    </row>
    <row r="1003" spans="29:29" ht="15.75" customHeight="1">
      <c r="AC1003" s="31"/>
    </row>
    <row r="1004" spans="29:29" ht="15.75" customHeight="1">
      <c r="AC1004" s="31"/>
    </row>
    <row r="1005" spans="29:29" ht="15.75" customHeight="1">
      <c r="AC1005" s="31"/>
    </row>
    <row r="1006" spans="29:29" ht="15.75" customHeight="1">
      <c r="AC1006" s="31"/>
    </row>
  </sheetData>
  <conditionalFormatting sqref="C2:AA31">
    <cfRule type="cellIs" dxfId="83" priority="1" operator="between">
      <formula>4</formula>
      <formula>6</formula>
    </cfRule>
  </conditionalFormatting>
  <conditionalFormatting sqref="C2:AA31">
    <cfRule type="cellIs" dxfId="82" priority="2" operator="between">
      <formula>7</formula>
      <formula>9</formula>
    </cfRule>
  </conditionalFormatting>
  <conditionalFormatting sqref="C2:AA31">
    <cfRule type="cellIs" dxfId="81" priority="3" operator="greaterThanOrEqual">
      <formula>10</formula>
    </cfRule>
  </conditionalFormatting>
  <conditionalFormatting sqref="C2:AA31">
    <cfRule type="cellIs" dxfId="80" priority="4" operator="lessThanOrEqual">
      <formula>3</formula>
    </cfRule>
  </conditionalFormatting>
  <conditionalFormatting sqref="AU2:AU9">
    <cfRule type="cellIs" dxfId="79" priority="5" operator="greaterThan">
      <formula>9</formula>
    </cfRule>
  </conditionalFormatting>
  <conditionalFormatting sqref="AU2:AU9">
    <cfRule type="cellIs" dxfId="78" priority="6" operator="between">
      <formula>9</formula>
      <formula>7</formula>
    </cfRule>
  </conditionalFormatting>
  <conditionalFormatting sqref="AU2:AU9">
    <cfRule type="cellIs" dxfId="77" priority="7" operator="between">
      <formula>6</formula>
      <formula>4</formula>
    </cfRule>
  </conditionalFormatting>
  <conditionalFormatting sqref="AU2:AU9">
    <cfRule type="cellIs" dxfId="76" priority="8" operator="lessThanOrEqual">
      <formula>3</formula>
    </cfRule>
  </conditionalFormatting>
  <conditionalFormatting sqref="AW2:AW8">
    <cfRule type="cellIs" dxfId="75" priority="9" operator="equal">
      <formula>"II"</formula>
    </cfRule>
  </conditionalFormatting>
  <conditionalFormatting sqref="AW2:AW8">
    <cfRule type="cellIs" dxfId="74" priority="10" operator="equal">
      <formula>"I"</formula>
    </cfRule>
  </conditionalFormatting>
  <conditionalFormatting sqref="AW2:AW8">
    <cfRule type="cellIs" dxfId="73" priority="11" operator="equal">
      <formula>"III"</formula>
    </cfRule>
  </conditionalFormatting>
  <conditionalFormatting sqref="AW2:AW8">
    <cfRule type="cellIs" dxfId="72" priority="12" operator="equal">
      <formula>"I"</formula>
    </cfRule>
  </conditionalFormatting>
  <pageMargins left="0.31496062992125984" right="0.31496062992125984" top="0.39370078740157483" bottom="0.19685039370078741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6"/>
  <sheetViews>
    <sheetView tabSelected="1" zoomScale="90" zoomScaleNormal="90" workbookViewId="0">
      <pane ySplit="10" topLeftCell="A11" activePane="bottomLeft" state="frozen"/>
      <selection pane="bottomLeft" activeCell="T12" sqref="T12"/>
    </sheetView>
  </sheetViews>
  <sheetFormatPr defaultColWidth="14.42578125" defaultRowHeight="15" customHeight="1"/>
  <cols>
    <col min="1" max="1" width="5.5703125" customWidth="1"/>
    <col min="2" max="2" width="25.7109375" customWidth="1"/>
    <col min="3" max="4" width="5.85546875" customWidth="1"/>
    <col min="5" max="5" width="5.5703125" customWidth="1"/>
    <col min="6" max="6" width="6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42578125" customWidth="1"/>
    <col min="12" max="12" width="5.5703125" customWidth="1"/>
    <col min="13" max="13" width="5.28515625" customWidth="1"/>
    <col min="14" max="14" width="6" customWidth="1"/>
    <col min="15" max="26" width="6.28515625" customWidth="1"/>
    <col min="27" max="27" width="5.5703125" customWidth="1"/>
    <col min="28" max="28" width="15.42578125" customWidth="1"/>
    <col min="29" max="29" width="7.5703125" customWidth="1"/>
    <col min="30" max="30" width="6.42578125" customWidth="1"/>
    <col min="31" max="31" width="4.42578125" customWidth="1"/>
    <col min="32" max="32" width="4.85546875" customWidth="1"/>
    <col min="33" max="33" width="4.28515625" customWidth="1"/>
    <col min="34" max="45" width="5.7109375" customWidth="1"/>
    <col min="46" max="53" width="5.42578125" customWidth="1"/>
  </cols>
  <sheetData>
    <row r="1" spans="1:53" ht="144.75" customHeight="1">
      <c r="A1" s="6" t="s">
        <v>14</v>
      </c>
      <c r="B1" s="74" t="s">
        <v>15</v>
      </c>
      <c r="C1" s="46" t="s">
        <v>16</v>
      </c>
      <c r="D1" s="46" t="s">
        <v>17</v>
      </c>
      <c r="E1" s="50" t="s">
        <v>18</v>
      </c>
      <c r="F1" s="50" t="s">
        <v>19</v>
      </c>
      <c r="G1" s="46" t="s">
        <v>20</v>
      </c>
      <c r="H1" s="50" t="s">
        <v>59</v>
      </c>
      <c r="I1" s="46" t="s">
        <v>60</v>
      </c>
      <c r="J1" s="46" t="s">
        <v>61</v>
      </c>
      <c r="K1" s="46" t="s">
        <v>23</v>
      </c>
      <c r="L1" s="46" t="s">
        <v>208</v>
      </c>
      <c r="M1" s="46" t="s">
        <v>63</v>
      </c>
      <c r="N1" s="46" t="s">
        <v>24</v>
      </c>
      <c r="O1" s="46" t="s">
        <v>25</v>
      </c>
      <c r="P1" s="46" t="s">
        <v>26</v>
      </c>
      <c r="Q1" s="46" t="s">
        <v>64</v>
      </c>
      <c r="R1" s="50" t="s">
        <v>65</v>
      </c>
      <c r="T1" s="49"/>
      <c r="U1" s="49"/>
      <c r="V1" s="48"/>
      <c r="W1" s="48"/>
      <c r="X1" s="47"/>
      <c r="Y1" s="47"/>
      <c r="Z1" s="47"/>
      <c r="AA1" s="48"/>
      <c r="AB1" s="9" t="s">
        <v>30</v>
      </c>
      <c r="AC1" s="10" t="s">
        <v>31</v>
      </c>
      <c r="AD1" s="11" t="s">
        <v>32</v>
      </c>
      <c r="AE1" s="12" t="s">
        <v>33</v>
      </c>
      <c r="AF1" s="12" t="s">
        <v>34</v>
      </c>
      <c r="AG1" s="12" t="s">
        <v>35</v>
      </c>
      <c r="AH1" s="12" t="s">
        <v>36</v>
      </c>
      <c r="AI1" s="12" t="s">
        <v>37</v>
      </c>
      <c r="AJ1" s="12" t="s">
        <v>38</v>
      </c>
      <c r="AK1" s="12" t="s">
        <v>39</v>
      </c>
      <c r="AL1" s="12" t="s">
        <v>40</v>
      </c>
      <c r="AM1" s="12" t="s">
        <v>41</v>
      </c>
      <c r="AN1" s="12" t="s">
        <v>42</v>
      </c>
      <c r="AO1" s="12" t="s">
        <v>43</v>
      </c>
      <c r="AP1" s="12" t="s">
        <v>44</v>
      </c>
      <c r="AQ1" s="12" t="s">
        <v>45</v>
      </c>
      <c r="AR1" s="12" t="s">
        <v>46</v>
      </c>
      <c r="AS1" s="12" t="s">
        <v>47</v>
      </c>
      <c r="AT1" s="12" t="s">
        <v>48</v>
      </c>
      <c r="AU1" s="12" t="s">
        <v>49</v>
      </c>
      <c r="AV1" s="12" t="s">
        <v>50</v>
      </c>
      <c r="AW1" s="12" t="s">
        <v>51</v>
      </c>
      <c r="AX1" s="12" t="s">
        <v>52</v>
      </c>
      <c r="AY1" s="12" t="s">
        <v>53</v>
      </c>
      <c r="AZ1" s="12" t="s">
        <v>54</v>
      </c>
      <c r="BA1" s="12" t="s">
        <v>55</v>
      </c>
    </row>
    <row r="2" spans="1:53">
      <c r="A2" s="13">
        <v>1</v>
      </c>
      <c r="B2" s="43" t="s">
        <v>198</v>
      </c>
      <c r="C2" s="14">
        <v>11</v>
      </c>
      <c r="D2" s="14">
        <v>11</v>
      </c>
      <c r="E2" s="14"/>
      <c r="F2" s="14">
        <v>10</v>
      </c>
      <c r="G2" s="14">
        <v>11</v>
      </c>
      <c r="H2" s="14">
        <v>10</v>
      </c>
      <c r="I2" s="14">
        <v>10</v>
      </c>
      <c r="J2" s="14">
        <v>11</v>
      </c>
      <c r="K2" s="14">
        <v>11</v>
      </c>
      <c r="L2" s="14">
        <v>11</v>
      </c>
      <c r="M2" s="14">
        <v>10</v>
      </c>
      <c r="N2" s="14">
        <v>11</v>
      </c>
      <c r="O2" s="14">
        <v>9</v>
      </c>
      <c r="P2" s="14">
        <v>10</v>
      </c>
      <c r="Q2" s="14">
        <v>10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5">
        <f t="shared" ref="AB2:AB31" si="0">AVERAGE(C2:AA2)</f>
        <v>10.428571428571429</v>
      </c>
      <c r="AC2" s="16">
        <f t="shared" ref="AC2:AC31" si="1">(SUM($AE2:$AM2)/$AT2*100)</f>
        <v>100</v>
      </c>
      <c r="AD2" s="15">
        <f t="shared" ref="AD2:AD31" si="2">(SUM(AE2:AJ2)/AT2*100)</f>
        <v>100</v>
      </c>
      <c r="AE2" s="17">
        <f t="shared" ref="AE2:AE31" si="3">COUNTIFS(C2:AA2,12)</f>
        <v>0</v>
      </c>
      <c r="AF2" s="18">
        <f t="shared" ref="AF2:AF31" si="4">COUNTIFS(C2:AA2,11)</f>
        <v>7</v>
      </c>
      <c r="AG2" s="18">
        <f t="shared" ref="AG2:AG31" si="5">COUNTIFS(C2:AA2,10)</f>
        <v>6</v>
      </c>
      <c r="AH2" s="18">
        <f t="shared" ref="AH2:AH31" si="6">COUNTIFS(C2:AA2,9)</f>
        <v>1</v>
      </c>
      <c r="AI2" s="18">
        <f t="shared" ref="AI2:AI31" si="7">COUNTIFS(C2:AA2,8)</f>
        <v>0</v>
      </c>
      <c r="AJ2" s="18">
        <f t="shared" ref="AJ2:AJ31" si="8">COUNTIFS(C2:AA2,7)</f>
        <v>0</v>
      </c>
      <c r="AK2" s="18">
        <f t="shared" ref="AK2:AK31" si="9">COUNTIFS(C2:AA2,6)</f>
        <v>0</v>
      </c>
      <c r="AL2" s="18">
        <f t="shared" ref="AL2:AL31" si="10">COUNTIFS(C2:AA2,5)</f>
        <v>0</v>
      </c>
      <c r="AM2" s="18">
        <f t="shared" ref="AM2:AM31" si="11">COUNTIFS(C2:AA2,4)</f>
        <v>0</v>
      </c>
      <c r="AN2" s="18">
        <f t="shared" ref="AN2:AN31" si="12">COUNTIFS(C2:AA2,3)</f>
        <v>0</v>
      </c>
      <c r="AO2" s="18">
        <f t="shared" ref="AO2:AO31" si="13">COUNTIFS(C2:AA2,2)</f>
        <v>0</v>
      </c>
      <c r="AP2" s="19">
        <f t="shared" ref="AP2:AP31" si="14">COUNTIFS(C2:AA2,1)</f>
        <v>0</v>
      </c>
      <c r="AQ2" s="18">
        <f t="shared" ref="AQ2:AQ31" si="15">COUNTIFS(C2:AA2,"ЗВ")</f>
        <v>0</v>
      </c>
      <c r="AR2" s="18">
        <f t="shared" ref="AR2:AR31" si="16">COUNTIFS(C2:AA2,"ЗАР")</f>
        <v>0</v>
      </c>
      <c r="AS2" s="5">
        <f t="shared" ref="AS2:AS31" si="17">COUNTIFS(C2:AA2,"н/а")</f>
        <v>0</v>
      </c>
      <c r="AT2" s="18">
        <f t="shared" ref="AT2:AT31" si="18">COUNT(C2:AA2)</f>
        <v>14</v>
      </c>
      <c r="AU2" s="18">
        <f t="shared" ref="AU2:AU12" si="19">MIN(C2:R2)</f>
        <v>9</v>
      </c>
      <c r="AV2" s="18">
        <f t="shared" ref="AV2:AV12" si="20">COUNTIF(C2:R2,AU2)</f>
        <v>1</v>
      </c>
      <c r="AW2" s="18" t="str">
        <f t="shared" ref="AW2:AW12" si="21">IF(AU2=1,"I",IF(AU2=2,"I",IF(AU2=3,"I",IF(AU2=4,"II",IF(AU2=5,"II",IF(AU2=6,"II",IF(AU2=7,"III",IF(AU2=8,"III",IF(AU2=9,"III",IF(AU2=10,"IV",IF(AU2=11,"IV",IF(AU2=12,"IV"))))))))))))</f>
        <v>III</v>
      </c>
      <c r="AX2" s="18">
        <f>COUNTIF(AW2:AW9,"=IV")</f>
        <v>0</v>
      </c>
      <c r="AY2" s="18">
        <f>COUNTIF(AW2:AW9,"=III")</f>
        <v>1</v>
      </c>
      <c r="AZ2" s="18">
        <f>COUNTIF(AW2:AW9,"=II")</f>
        <v>6</v>
      </c>
      <c r="BA2" s="18">
        <f>COUNTIF(AW2:AW9,"=I")</f>
        <v>1</v>
      </c>
    </row>
    <row r="3" spans="1:53">
      <c r="A3" s="13">
        <f t="shared" ref="A3:A31" si="22">A2+1</f>
        <v>2</v>
      </c>
      <c r="B3" s="43" t="s">
        <v>199</v>
      </c>
      <c r="C3" s="14">
        <v>7</v>
      </c>
      <c r="D3" s="14">
        <v>7</v>
      </c>
      <c r="E3" s="14"/>
      <c r="F3" s="14">
        <v>6</v>
      </c>
      <c r="G3" s="14">
        <v>6</v>
      </c>
      <c r="H3" s="14">
        <v>6</v>
      </c>
      <c r="I3" s="14">
        <v>10</v>
      </c>
      <c r="J3" s="14">
        <v>10</v>
      </c>
      <c r="K3" s="14">
        <v>6</v>
      </c>
      <c r="L3" s="14">
        <v>8</v>
      </c>
      <c r="M3" s="14">
        <v>6</v>
      </c>
      <c r="N3" s="14">
        <v>10</v>
      </c>
      <c r="O3" s="14">
        <v>9</v>
      </c>
      <c r="P3" s="14">
        <v>8</v>
      </c>
      <c r="Q3" s="14">
        <v>7</v>
      </c>
      <c r="R3" s="14"/>
      <c r="S3" s="14"/>
      <c r="T3" s="14"/>
      <c r="U3" s="14"/>
      <c r="V3" s="14"/>
      <c r="W3" s="14"/>
      <c r="X3" s="14"/>
      <c r="Y3" s="14"/>
      <c r="Z3" s="14"/>
      <c r="AA3" s="14"/>
      <c r="AB3" s="15">
        <f t="shared" si="0"/>
        <v>7.5714285714285712</v>
      </c>
      <c r="AC3" s="16">
        <f t="shared" si="1"/>
        <v>100</v>
      </c>
      <c r="AD3" s="15">
        <f t="shared" si="2"/>
        <v>64.285714285714292</v>
      </c>
      <c r="AE3" s="17">
        <f t="shared" si="3"/>
        <v>0</v>
      </c>
      <c r="AF3" s="18">
        <f t="shared" si="4"/>
        <v>0</v>
      </c>
      <c r="AG3" s="18">
        <f t="shared" si="5"/>
        <v>3</v>
      </c>
      <c r="AH3" s="18">
        <f t="shared" si="6"/>
        <v>1</v>
      </c>
      <c r="AI3" s="18">
        <f t="shared" si="7"/>
        <v>2</v>
      </c>
      <c r="AJ3" s="18">
        <f t="shared" si="8"/>
        <v>3</v>
      </c>
      <c r="AK3" s="18">
        <f t="shared" si="9"/>
        <v>5</v>
      </c>
      <c r="AL3" s="18">
        <f t="shared" si="10"/>
        <v>0</v>
      </c>
      <c r="AM3" s="18">
        <f t="shared" si="11"/>
        <v>0</v>
      </c>
      <c r="AN3" s="18">
        <f t="shared" si="12"/>
        <v>0</v>
      </c>
      <c r="AO3" s="18">
        <f t="shared" si="13"/>
        <v>0</v>
      </c>
      <c r="AP3" s="19">
        <f t="shared" si="14"/>
        <v>0</v>
      </c>
      <c r="AQ3" s="18">
        <f t="shared" si="15"/>
        <v>0</v>
      </c>
      <c r="AR3" s="18">
        <f t="shared" si="16"/>
        <v>0</v>
      </c>
      <c r="AS3" s="5">
        <f t="shared" si="17"/>
        <v>0</v>
      </c>
      <c r="AT3" s="18">
        <f t="shared" si="18"/>
        <v>14</v>
      </c>
      <c r="AU3" s="18">
        <f t="shared" si="19"/>
        <v>6</v>
      </c>
      <c r="AV3" s="18">
        <f t="shared" si="20"/>
        <v>5</v>
      </c>
      <c r="AW3" s="18" t="str">
        <f t="shared" si="21"/>
        <v>II</v>
      </c>
      <c r="AX3" s="18"/>
      <c r="AY3" s="18"/>
      <c r="AZ3" s="18"/>
      <c r="BA3" s="18"/>
    </row>
    <row r="4" spans="1:53">
      <c r="A4" s="13">
        <f t="shared" si="22"/>
        <v>3</v>
      </c>
      <c r="B4" s="43" t="s">
        <v>200</v>
      </c>
      <c r="C4" s="14">
        <v>7</v>
      </c>
      <c r="D4" s="14">
        <v>8</v>
      </c>
      <c r="E4" s="14"/>
      <c r="F4" s="14">
        <v>6</v>
      </c>
      <c r="G4" s="14">
        <v>7</v>
      </c>
      <c r="H4" s="14">
        <v>6</v>
      </c>
      <c r="I4" s="14">
        <v>10</v>
      </c>
      <c r="J4" s="14">
        <v>8</v>
      </c>
      <c r="K4" s="14">
        <v>6</v>
      </c>
      <c r="L4" s="14">
        <v>7</v>
      </c>
      <c r="M4" s="14">
        <v>5</v>
      </c>
      <c r="N4" s="14">
        <v>9</v>
      </c>
      <c r="O4" s="14">
        <v>8</v>
      </c>
      <c r="P4" s="14">
        <v>8</v>
      </c>
      <c r="Q4" s="14">
        <v>8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5">
        <f t="shared" si="0"/>
        <v>7.3571428571428568</v>
      </c>
      <c r="AC4" s="16">
        <f t="shared" si="1"/>
        <v>100</v>
      </c>
      <c r="AD4" s="15">
        <f t="shared" si="2"/>
        <v>71.428571428571431</v>
      </c>
      <c r="AE4" s="17">
        <f t="shared" si="3"/>
        <v>0</v>
      </c>
      <c r="AF4" s="18">
        <f t="shared" si="4"/>
        <v>0</v>
      </c>
      <c r="AG4" s="18">
        <f t="shared" si="5"/>
        <v>1</v>
      </c>
      <c r="AH4" s="18">
        <f t="shared" si="6"/>
        <v>1</v>
      </c>
      <c r="AI4" s="18">
        <f t="shared" si="7"/>
        <v>5</v>
      </c>
      <c r="AJ4" s="18">
        <f t="shared" si="8"/>
        <v>3</v>
      </c>
      <c r="AK4" s="18">
        <f t="shared" si="9"/>
        <v>3</v>
      </c>
      <c r="AL4" s="18">
        <f t="shared" si="10"/>
        <v>1</v>
      </c>
      <c r="AM4" s="18">
        <f t="shared" si="11"/>
        <v>0</v>
      </c>
      <c r="AN4" s="18">
        <f t="shared" si="12"/>
        <v>0</v>
      </c>
      <c r="AO4" s="18">
        <f t="shared" si="13"/>
        <v>0</v>
      </c>
      <c r="AP4" s="19">
        <f t="shared" si="14"/>
        <v>0</v>
      </c>
      <c r="AQ4" s="18">
        <f t="shared" si="15"/>
        <v>0</v>
      </c>
      <c r="AR4" s="18">
        <f t="shared" si="16"/>
        <v>0</v>
      </c>
      <c r="AS4" s="5">
        <f t="shared" si="17"/>
        <v>0</v>
      </c>
      <c r="AT4" s="18">
        <f t="shared" si="18"/>
        <v>14</v>
      </c>
      <c r="AU4" s="18">
        <f t="shared" si="19"/>
        <v>5</v>
      </c>
      <c r="AV4" s="18">
        <f t="shared" si="20"/>
        <v>1</v>
      </c>
      <c r="AW4" s="18" t="str">
        <f t="shared" si="21"/>
        <v>II</v>
      </c>
      <c r="AX4" s="18"/>
      <c r="AY4" s="18"/>
      <c r="AZ4" s="18"/>
      <c r="BA4" s="18"/>
    </row>
    <row r="5" spans="1:53">
      <c r="A5" s="13">
        <f t="shared" si="22"/>
        <v>4</v>
      </c>
      <c r="B5" s="43" t="s">
        <v>201</v>
      </c>
      <c r="C5" s="14">
        <v>6</v>
      </c>
      <c r="D5" s="14">
        <v>7</v>
      </c>
      <c r="E5" s="14"/>
      <c r="F5" s="14">
        <v>6</v>
      </c>
      <c r="G5" s="14">
        <v>5</v>
      </c>
      <c r="H5" s="14">
        <v>5</v>
      </c>
      <c r="I5" s="14">
        <v>10</v>
      </c>
      <c r="J5" s="14">
        <v>9</v>
      </c>
      <c r="K5" s="14">
        <v>5</v>
      </c>
      <c r="L5" s="14">
        <v>6</v>
      </c>
      <c r="M5" s="14">
        <v>5</v>
      </c>
      <c r="N5" s="14">
        <v>9</v>
      </c>
      <c r="O5" s="14">
        <v>7</v>
      </c>
      <c r="P5" s="14">
        <v>7</v>
      </c>
      <c r="Q5" s="14">
        <v>6</v>
      </c>
      <c r="R5" s="14"/>
      <c r="S5" s="14"/>
      <c r="T5" s="14"/>
      <c r="U5" s="14"/>
      <c r="V5" s="14"/>
      <c r="W5" s="14"/>
      <c r="X5" s="14"/>
      <c r="Y5" s="14"/>
      <c r="Z5" s="14"/>
      <c r="AA5" s="14"/>
      <c r="AB5" s="15">
        <f t="shared" si="0"/>
        <v>6.6428571428571432</v>
      </c>
      <c r="AC5" s="16">
        <f t="shared" si="1"/>
        <v>100</v>
      </c>
      <c r="AD5" s="15">
        <f t="shared" si="2"/>
        <v>42.857142857142854</v>
      </c>
      <c r="AE5" s="17">
        <f t="shared" si="3"/>
        <v>0</v>
      </c>
      <c r="AF5" s="18">
        <f t="shared" si="4"/>
        <v>0</v>
      </c>
      <c r="AG5" s="18">
        <f t="shared" si="5"/>
        <v>1</v>
      </c>
      <c r="AH5" s="18">
        <f t="shared" si="6"/>
        <v>2</v>
      </c>
      <c r="AI5" s="18">
        <f t="shared" si="7"/>
        <v>0</v>
      </c>
      <c r="AJ5" s="18">
        <f t="shared" si="8"/>
        <v>3</v>
      </c>
      <c r="AK5" s="18">
        <f t="shared" si="9"/>
        <v>4</v>
      </c>
      <c r="AL5" s="18">
        <f t="shared" si="10"/>
        <v>4</v>
      </c>
      <c r="AM5" s="18">
        <f t="shared" si="11"/>
        <v>0</v>
      </c>
      <c r="AN5" s="18">
        <f t="shared" si="12"/>
        <v>0</v>
      </c>
      <c r="AO5" s="18">
        <f t="shared" si="13"/>
        <v>0</v>
      </c>
      <c r="AP5" s="19">
        <f t="shared" si="14"/>
        <v>0</v>
      </c>
      <c r="AQ5" s="18">
        <f t="shared" si="15"/>
        <v>0</v>
      </c>
      <c r="AR5" s="18">
        <f t="shared" si="16"/>
        <v>0</v>
      </c>
      <c r="AS5" s="5">
        <f t="shared" si="17"/>
        <v>0</v>
      </c>
      <c r="AT5" s="18">
        <f t="shared" si="18"/>
        <v>14</v>
      </c>
      <c r="AU5" s="18">
        <f t="shared" si="19"/>
        <v>5</v>
      </c>
      <c r="AV5" s="18">
        <f t="shared" si="20"/>
        <v>4</v>
      </c>
      <c r="AW5" s="18" t="str">
        <f t="shared" si="21"/>
        <v>II</v>
      </c>
      <c r="AX5" s="18"/>
      <c r="AY5" s="18"/>
      <c r="AZ5" s="18"/>
      <c r="BA5" s="18"/>
    </row>
    <row r="6" spans="1:53">
      <c r="A6" s="13">
        <f t="shared" si="22"/>
        <v>5</v>
      </c>
      <c r="B6" s="43" t="s">
        <v>204</v>
      </c>
      <c r="C6" s="14">
        <v>7</v>
      </c>
      <c r="D6" s="14">
        <v>7</v>
      </c>
      <c r="E6" s="14"/>
      <c r="F6" s="14">
        <v>4</v>
      </c>
      <c r="G6" s="14">
        <v>7</v>
      </c>
      <c r="H6" s="14">
        <v>5</v>
      </c>
      <c r="I6" s="14">
        <v>9</v>
      </c>
      <c r="J6" s="14">
        <v>8</v>
      </c>
      <c r="K6" s="14">
        <v>8</v>
      </c>
      <c r="L6" s="14">
        <v>9</v>
      </c>
      <c r="M6" s="14">
        <v>6</v>
      </c>
      <c r="N6" s="14">
        <v>7</v>
      </c>
      <c r="O6" s="14">
        <v>8</v>
      </c>
      <c r="P6" s="14">
        <v>7</v>
      </c>
      <c r="Q6" s="14">
        <v>10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5">
        <f t="shared" si="0"/>
        <v>7.2857142857142856</v>
      </c>
      <c r="AC6" s="16">
        <f t="shared" si="1"/>
        <v>100</v>
      </c>
      <c r="AD6" s="15">
        <f t="shared" si="2"/>
        <v>78.571428571428569</v>
      </c>
      <c r="AE6" s="17">
        <f t="shared" si="3"/>
        <v>0</v>
      </c>
      <c r="AF6" s="18">
        <f t="shared" si="4"/>
        <v>0</v>
      </c>
      <c r="AG6" s="18">
        <f t="shared" si="5"/>
        <v>1</v>
      </c>
      <c r="AH6" s="18">
        <f t="shared" si="6"/>
        <v>2</v>
      </c>
      <c r="AI6" s="18">
        <f t="shared" si="7"/>
        <v>3</v>
      </c>
      <c r="AJ6" s="18">
        <f t="shared" si="8"/>
        <v>5</v>
      </c>
      <c r="AK6" s="18">
        <f t="shared" si="9"/>
        <v>1</v>
      </c>
      <c r="AL6" s="18">
        <f t="shared" si="10"/>
        <v>1</v>
      </c>
      <c r="AM6" s="18">
        <f t="shared" si="11"/>
        <v>1</v>
      </c>
      <c r="AN6" s="18">
        <f t="shared" si="12"/>
        <v>0</v>
      </c>
      <c r="AO6" s="18">
        <f t="shared" si="13"/>
        <v>0</v>
      </c>
      <c r="AP6" s="19">
        <f t="shared" si="14"/>
        <v>0</v>
      </c>
      <c r="AQ6" s="18">
        <f t="shared" si="15"/>
        <v>0</v>
      </c>
      <c r="AR6" s="18">
        <f t="shared" si="16"/>
        <v>0</v>
      </c>
      <c r="AS6" s="5">
        <f t="shared" si="17"/>
        <v>0</v>
      </c>
      <c r="AT6" s="18">
        <f t="shared" si="18"/>
        <v>14</v>
      </c>
      <c r="AU6" s="18">
        <f t="shared" si="19"/>
        <v>4</v>
      </c>
      <c r="AV6" s="18">
        <f t="shared" si="20"/>
        <v>1</v>
      </c>
      <c r="AW6" s="18" t="str">
        <f t="shared" si="21"/>
        <v>II</v>
      </c>
      <c r="AX6" s="18"/>
      <c r="AY6" s="18"/>
      <c r="AZ6" s="18"/>
      <c r="BA6" s="18"/>
    </row>
    <row r="7" spans="1:53">
      <c r="A7" s="13">
        <f t="shared" si="22"/>
        <v>6</v>
      </c>
      <c r="B7" s="43" t="s">
        <v>202</v>
      </c>
      <c r="C7" s="14">
        <v>6</v>
      </c>
      <c r="D7" s="14">
        <v>6</v>
      </c>
      <c r="E7" s="14"/>
      <c r="F7" s="14">
        <v>5</v>
      </c>
      <c r="G7" s="14">
        <v>5</v>
      </c>
      <c r="H7" s="14">
        <v>4</v>
      </c>
      <c r="I7" s="14">
        <v>9</v>
      </c>
      <c r="J7" s="14">
        <v>7</v>
      </c>
      <c r="K7" s="14">
        <v>6</v>
      </c>
      <c r="L7" s="14">
        <v>7</v>
      </c>
      <c r="M7" s="14">
        <v>6</v>
      </c>
      <c r="N7" s="14">
        <v>8</v>
      </c>
      <c r="O7" s="14">
        <v>9</v>
      </c>
      <c r="P7" s="14">
        <v>6</v>
      </c>
      <c r="Q7" s="14">
        <v>10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5">
        <f t="shared" si="0"/>
        <v>6.7142857142857144</v>
      </c>
      <c r="AC7" s="16">
        <f t="shared" si="1"/>
        <v>100</v>
      </c>
      <c r="AD7" s="15">
        <f t="shared" si="2"/>
        <v>42.857142857142854</v>
      </c>
      <c r="AE7" s="17">
        <f t="shared" si="3"/>
        <v>0</v>
      </c>
      <c r="AF7" s="18">
        <f t="shared" si="4"/>
        <v>0</v>
      </c>
      <c r="AG7" s="18">
        <f t="shared" si="5"/>
        <v>1</v>
      </c>
      <c r="AH7" s="18">
        <f t="shared" si="6"/>
        <v>2</v>
      </c>
      <c r="AI7" s="18">
        <f t="shared" si="7"/>
        <v>1</v>
      </c>
      <c r="AJ7" s="18">
        <f t="shared" si="8"/>
        <v>2</v>
      </c>
      <c r="AK7" s="18">
        <f t="shared" si="9"/>
        <v>5</v>
      </c>
      <c r="AL7" s="18">
        <f t="shared" si="10"/>
        <v>2</v>
      </c>
      <c r="AM7" s="18">
        <f t="shared" si="11"/>
        <v>1</v>
      </c>
      <c r="AN7" s="18">
        <f t="shared" si="12"/>
        <v>0</v>
      </c>
      <c r="AO7" s="18">
        <f t="shared" si="13"/>
        <v>0</v>
      </c>
      <c r="AP7" s="19">
        <f t="shared" si="14"/>
        <v>0</v>
      </c>
      <c r="AQ7" s="18">
        <f t="shared" si="15"/>
        <v>0</v>
      </c>
      <c r="AR7" s="18">
        <f t="shared" si="16"/>
        <v>0</v>
      </c>
      <c r="AS7" s="5">
        <f t="shared" si="17"/>
        <v>0</v>
      </c>
      <c r="AT7" s="18">
        <f t="shared" si="18"/>
        <v>14</v>
      </c>
      <c r="AU7" s="18">
        <f t="shared" si="19"/>
        <v>4</v>
      </c>
      <c r="AV7" s="18">
        <f t="shared" si="20"/>
        <v>1</v>
      </c>
      <c r="AW7" s="18" t="str">
        <f t="shared" si="21"/>
        <v>II</v>
      </c>
      <c r="AX7" s="18"/>
      <c r="AY7" s="18"/>
      <c r="AZ7" s="18"/>
      <c r="BA7" s="18"/>
    </row>
    <row r="8" spans="1:53">
      <c r="A8" s="13">
        <f t="shared" si="22"/>
        <v>7</v>
      </c>
      <c r="B8" s="43" t="s">
        <v>203</v>
      </c>
      <c r="C8" s="14">
        <v>9</v>
      </c>
      <c r="D8" s="14">
        <v>10</v>
      </c>
      <c r="E8" s="14"/>
      <c r="F8" s="14">
        <v>8</v>
      </c>
      <c r="G8" s="14">
        <v>8</v>
      </c>
      <c r="H8" s="14">
        <v>8</v>
      </c>
      <c r="I8" s="14">
        <v>10</v>
      </c>
      <c r="J8" s="14">
        <v>10</v>
      </c>
      <c r="K8" s="14">
        <v>7</v>
      </c>
      <c r="L8" s="14">
        <v>9</v>
      </c>
      <c r="M8" s="14">
        <v>6</v>
      </c>
      <c r="N8" s="14">
        <v>10</v>
      </c>
      <c r="O8" s="14">
        <v>8</v>
      </c>
      <c r="P8" s="14">
        <v>10</v>
      </c>
      <c r="Q8" s="14">
        <v>8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5">
        <f t="shared" si="0"/>
        <v>8.6428571428571423</v>
      </c>
      <c r="AC8" s="16">
        <f t="shared" si="1"/>
        <v>100</v>
      </c>
      <c r="AD8" s="15">
        <f t="shared" si="2"/>
        <v>92.857142857142861</v>
      </c>
      <c r="AE8" s="17">
        <f t="shared" si="3"/>
        <v>0</v>
      </c>
      <c r="AF8" s="18">
        <f t="shared" si="4"/>
        <v>0</v>
      </c>
      <c r="AG8" s="18">
        <f t="shared" si="5"/>
        <v>5</v>
      </c>
      <c r="AH8" s="18">
        <f t="shared" si="6"/>
        <v>2</v>
      </c>
      <c r="AI8" s="18">
        <f t="shared" si="7"/>
        <v>5</v>
      </c>
      <c r="AJ8" s="18">
        <f t="shared" si="8"/>
        <v>1</v>
      </c>
      <c r="AK8" s="18">
        <f t="shared" si="9"/>
        <v>1</v>
      </c>
      <c r="AL8" s="18">
        <f t="shared" si="10"/>
        <v>0</v>
      </c>
      <c r="AM8" s="18">
        <f t="shared" si="11"/>
        <v>0</v>
      </c>
      <c r="AN8" s="18">
        <f t="shared" si="12"/>
        <v>0</v>
      </c>
      <c r="AO8" s="18">
        <f t="shared" si="13"/>
        <v>0</v>
      </c>
      <c r="AP8" s="19">
        <f t="shared" si="14"/>
        <v>0</v>
      </c>
      <c r="AQ8" s="18">
        <f t="shared" si="15"/>
        <v>0</v>
      </c>
      <c r="AR8" s="18">
        <f t="shared" si="16"/>
        <v>0</v>
      </c>
      <c r="AS8" s="5">
        <f t="shared" si="17"/>
        <v>0</v>
      </c>
      <c r="AT8" s="18">
        <f t="shared" si="18"/>
        <v>14</v>
      </c>
      <c r="AU8" s="18">
        <f t="shared" si="19"/>
        <v>6</v>
      </c>
      <c r="AV8" s="18">
        <f t="shared" si="20"/>
        <v>1</v>
      </c>
      <c r="AW8" s="18" t="str">
        <f t="shared" si="21"/>
        <v>II</v>
      </c>
      <c r="AX8" s="18"/>
      <c r="AY8" s="18"/>
      <c r="AZ8" s="18"/>
      <c r="BA8" s="18"/>
    </row>
    <row r="9" spans="1:53">
      <c r="A9" s="13">
        <f t="shared" si="22"/>
        <v>8</v>
      </c>
      <c r="B9" s="43" t="s">
        <v>205</v>
      </c>
      <c r="C9" s="14">
        <v>6</v>
      </c>
      <c r="D9" s="14">
        <v>7</v>
      </c>
      <c r="E9" s="14"/>
      <c r="F9" s="14">
        <v>6</v>
      </c>
      <c r="G9" s="14">
        <v>6</v>
      </c>
      <c r="H9" s="14">
        <v>5</v>
      </c>
      <c r="I9" s="14">
        <v>10</v>
      </c>
      <c r="J9" s="14">
        <v>7</v>
      </c>
      <c r="K9" s="14">
        <v>3</v>
      </c>
      <c r="L9" s="14">
        <v>5</v>
      </c>
      <c r="M9" s="14">
        <v>4</v>
      </c>
      <c r="N9" s="14">
        <v>8</v>
      </c>
      <c r="O9" s="14">
        <v>8</v>
      </c>
      <c r="P9" s="14">
        <v>8</v>
      </c>
      <c r="Q9" s="14">
        <v>8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5">
        <f t="shared" si="0"/>
        <v>6.5</v>
      </c>
      <c r="AC9" s="16">
        <f t="shared" si="1"/>
        <v>92.857142857142861</v>
      </c>
      <c r="AD9" s="15">
        <f t="shared" si="2"/>
        <v>50</v>
      </c>
      <c r="AE9" s="17">
        <f t="shared" si="3"/>
        <v>0</v>
      </c>
      <c r="AF9" s="18">
        <f t="shared" si="4"/>
        <v>0</v>
      </c>
      <c r="AG9" s="18">
        <f t="shared" si="5"/>
        <v>1</v>
      </c>
      <c r="AH9" s="18">
        <f t="shared" si="6"/>
        <v>0</v>
      </c>
      <c r="AI9" s="18">
        <f t="shared" si="7"/>
        <v>4</v>
      </c>
      <c r="AJ9" s="18">
        <f t="shared" si="8"/>
        <v>2</v>
      </c>
      <c r="AK9" s="18">
        <f t="shared" si="9"/>
        <v>3</v>
      </c>
      <c r="AL9" s="18">
        <f t="shared" si="10"/>
        <v>2</v>
      </c>
      <c r="AM9" s="18">
        <f t="shared" si="11"/>
        <v>1</v>
      </c>
      <c r="AN9" s="18">
        <f t="shared" si="12"/>
        <v>1</v>
      </c>
      <c r="AO9" s="18">
        <f t="shared" si="13"/>
        <v>0</v>
      </c>
      <c r="AP9" s="19">
        <f t="shared" si="14"/>
        <v>0</v>
      </c>
      <c r="AQ9" s="18">
        <f t="shared" si="15"/>
        <v>0</v>
      </c>
      <c r="AR9" s="18">
        <f t="shared" si="16"/>
        <v>0</v>
      </c>
      <c r="AS9" s="5">
        <f t="shared" si="17"/>
        <v>0</v>
      </c>
      <c r="AT9" s="18">
        <f t="shared" si="18"/>
        <v>14</v>
      </c>
      <c r="AU9" s="18">
        <f t="shared" si="19"/>
        <v>3</v>
      </c>
      <c r="AV9" s="18">
        <f t="shared" si="20"/>
        <v>1</v>
      </c>
      <c r="AW9" s="18" t="str">
        <f t="shared" si="21"/>
        <v>I</v>
      </c>
      <c r="AX9" s="18"/>
      <c r="AY9" s="18"/>
      <c r="AZ9" s="18"/>
      <c r="BA9" s="18"/>
    </row>
    <row r="10" spans="1:53">
      <c r="A10" s="13">
        <f t="shared" si="22"/>
        <v>9</v>
      </c>
      <c r="B10" s="71" t="s">
        <v>206</v>
      </c>
      <c r="C10" s="14">
        <v>5</v>
      </c>
      <c r="D10" s="14">
        <v>6</v>
      </c>
      <c r="E10" s="14"/>
      <c r="F10" s="14">
        <v>4</v>
      </c>
      <c r="G10" s="14">
        <v>6</v>
      </c>
      <c r="H10" s="14">
        <v>4</v>
      </c>
      <c r="I10" s="14">
        <v>9</v>
      </c>
      <c r="J10" s="14">
        <v>5</v>
      </c>
      <c r="K10" s="14">
        <v>5</v>
      </c>
      <c r="L10" s="14">
        <v>7</v>
      </c>
      <c r="M10" s="14">
        <v>4</v>
      </c>
      <c r="N10" s="14">
        <v>7</v>
      </c>
      <c r="O10" s="14">
        <v>7</v>
      </c>
      <c r="P10" s="14">
        <v>6</v>
      </c>
      <c r="Q10" s="14">
        <v>10</v>
      </c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>
        <f t="shared" si="0"/>
        <v>6.0714285714285712</v>
      </c>
      <c r="AC10" s="16">
        <f t="shared" si="1"/>
        <v>107.14285714285714</v>
      </c>
      <c r="AD10" s="15">
        <f t="shared" si="2"/>
        <v>42.857142857142854</v>
      </c>
      <c r="AE10" s="17">
        <f t="shared" si="3"/>
        <v>0</v>
      </c>
      <c r="AF10" s="18">
        <f t="shared" si="4"/>
        <v>0</v>
      </c>
      <c r="AG10" s="18">
        <f t="shared" si="5"/>
        <v>1</v>
      </c>
      <c r="AH10" s="18">
        <v>2</v>
      </c>
      <c r="AI10" s="18">
        <v>0</v>
      </c>
      <c r="AJ10" s="18">
        <f t="shared" si="8"/>
        <v>3</v>
      </c>
      <c r="AK10" s="18">
        <f t="shared" si="9"/>
        <v>3</v>
      </c>
      <c r="AL10" s="18">
        <f t="shared" si="10"/>
        <v>3</v>
      </c>
      <c r="AM10" s="18">
        <f t="shared" si="11"/>
        <v>3</v>
      </c>
      <c r="AN10" s="18">
        <f t="shared" si="12"/>
        <v>0</v>
      </c>
      <c r="AO10" s="18">
        <f t="shared" si="13"/>
        <v>0</v>
      </c>
      <c r="AP10" s="19">
        <f t="shared" si="14"/>
        <v>0</v>
      </c>
      <c r="AQ10" s="18">
        <f t="shared" si="15"/>
        <v>0</v>
      </c>
      <c r="AR10" s="18">
        <f t="shared" si="16"/>
        <v>0</v>
      </c>
      <c r="AS10" s="5">
        <f t="shared" si="17"/>
        <v>0</v>
      </c>
      <c r="AT10" s="18">
        <f t="shared" si="18"/>
        <v>14</v>
      </c>
      <c r="AU10" s="18">
        <f t="shared" si="19"/>
        <v>4</v>
      </c>
      <c r="AV10" s="18">
        <f t="shared" si="20"/>
        <v>3</v>
      </c>
      <c r="AW10" s="18" t="str">
        <f t="shared" si="21"/>
        <v>II</v>
      </c>
      <c r="AX10" s="18"/>
      <c r="AY10" s="18"/>
      <c r="AZ10" s="18"/>
      <c r="BA10" s="18"/>
    </row>
    <row r="11" spans="1:53">
      <c r="A11" s="13">
        <f t="shared" si="22"/>
        <v>10</v>
      </c>
      <c r="B11" s="71" t="s">
        <v>207</v>
      </c>
      <c r="C11" s="14">
        <v>11</v>
      </c>
      <c r="D11" s="14">
        <v>11</v>
      </c>
      <c r="E11" s="14"/>
      <c r="F11" s="14">
        <v>10</v>
      </c>
      <c r="G11" s="14">
        <v>10</v>
      </c>
      <c r="H11" s="14">
        <v>10</v>
      </c>
      <c r="I11" s="14">
        <v>11</v>
      </c>
      <c r="J11" s="14">
        <v>11</v>
      </c>
      <c r="K11" s="14">
        <v>11</v>
      </c>
      <c r="L11" s="14">
        <v>10</v>
      </c>
      <c r="M11" s="14">
        <v>10</v>
      </c>
      <c r="N11" s="14">
        <v>11</v>
      </c>
      <c r="O11" s="14">
        <v>10</v>
      </c>
      <c r="P11" s="14">
        <v>10</v>
      </c>
      <c r="Q11" s="14">
        <v>10</v>
      </c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>
        <f t="shared" si="0"/>
        <v>10.428571428571429</v>
      </c>
      <c r="AC11" s="16">
        <f t="shared" si="1"/>
        <v>100</v>
      </c>
      <c r="AD11" s="15">
        <f t="shared" si="2"/>
        <v>100</v>
      </c>
      <c r="AE11" s="17">
        <f t="shared" si="3"/>
        <v>0</v>
      </c>
      <c r="AF11" s="18">
        <f t="shared" si="4"/>
        <v>6</v>
      </c>
      <c r="AG11" s="18">
        <f t="shared" si="5"/>
        <v>8</v>
      </c>
      <c r="AH11" s="18">
        <f t="shared" si="6"/>
        <v>0</v>
      </c>
      <c r="AI11" s="18">
        <f t="shared" si="7"/>
        <v>0</v>
      </c>
      <c r="AJ11" s="18">
        <f t="shared" si="8"/>
        <v>0</v>
      </c>
      <c r="AK11" s="18">
        <f t="shared" si="9"/>
        <v>0</v>
      </c>
      <c r="AL11" s="18">
        <f t="shared" si="10"/>
        <v>0</v>
      </c>
      <c r="AM11" s="18">
        <f t="shared" si="11"/>
        <v>0</v>
      </c>
      <c r="AN11" s="18">
        <f t="shared" si="12"/>
        <v>0</v>
      </c>
      <c r="AO11" s="18">
        <f t="shared" si="13"/>
        <v>0</v>
      </c>
      <c r="AP11" s="19">
        <f t="shared" si="14"/>
        <v>0</v>
      </c>
      <c r="AQ11" s="18">
        <f t="shared" si="15"/>
        <v>0</v>
      </c>
      <c r="AR11" s="18">
        <f t="shared" si="16"/>
        <v>0</v>
      </c>
      <c r="AS11" s="5">
        <f t="shared" si="17"/>
        <v>0</v>
      </c>
      <c r="AT11" s="18">
        <f t="shared" si="18"/>
        <v>14</v>
      </c>
      <c r="AU11" s="18">
        <f t="shared" si="19"/>
        <v>10</v>
      </c>
      <c r="AV11" s="18">
        <f t="shared" si="20"/>
        <v>8</v>
      </c>
      <c r="AW11" s="18" t="str">
        <f t="shared" si="21"/>
        <v>IV</v>
      </c>
      <c r="AX11" s="18"/>
      <c r="AY11" s="18"/>
      <c r="AZ11" s="18"/>
      <c r="BA11" s="18"/>
    </row>
    <row r="12" spans="1:53">
      <c r="A12" s="13">
        <f t="shared" si="22"/>
        <v>11</v>
      </c>
      <c r="B12" s="43" t="s">
        <v>209</v>
      </c>
      <c r="C12" s="14">
        <v>4</v>
      </c>
      <c r="D12" s="14">
        <v>4</v>
      </c>
      <c r="E12" s="14"/>
      <c r="F12" s="14">
        <v>4</v>
      </c>
      <c r="G12" s="14">
        <v>4</v>
      </c>
      <c r="H12" s="14">
        <v>4</v>
      </c>
      <c r="I12" s="14">
        <v>10</v>
      </c>
      <c r="J12" s="14">
        <v>7</v>
      </c>
      <c r="K12" s="14">
        <v>5</v>
      </c>
      <c r="L12" s="14">
        <v>5</v>
      </c>
      <c r="M12" s="14">
        <v>4</v>
      </c>
      <c r="N12" s="14">
        <v>7</v>
      </c>
      <c r="O12" s="14">
        <v>5</v>
      </c>
      <c r="P12" s="14">
        <v>5</v>
      </c>
      <c r="Q12" s="14">
        <v>3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>
        <f t="shared" si="0"/>
        <v>5.0714285714285712</v>
      </c>
      <c r="AC12" s="16">
        <f t="shared" si="1"/>
        <v>92.857142857142861</v>
      </c>
      <c r="AD12" s="15">
        <f t="shared" si="2"/>
        <v>21.428571428571427</v>
      </c>
      <c r="AE12" s="17">
        <f t="shared" si="3"/>
        <v>0</v>
      </c>
      <c r="AF12" s="18">
        <f t="shared" si="4"/>
        <v>0</v>
      </c>
      <c r="AG12" s="18">
        <f t="shared" si="5"/>
        <v>1</v>
      </c>
      <c r="AH12" s="18">
        <f t="shared" si="6"/>
        <v>0</v>
      </c>
      <c r="AI12" s="18">
        <f t="shared" si="7"/>
        <v>0</v>
      </c>
      <c r="AJ12" s="18">
        <f t="shared" si="8"/>
        <v>2</v>
      </c>
      <c r="AK12" s="18">
        <f t="shared" si="9"/>
        <v>0</v>
      </c>
      <c r="AL12" s="18">
        <f t="shared" si="10"/>
        <v>4</v>
      </c>
      <c r="AM12" s="18">
        <f t="shared" si="11"/>
        <v>6</v>
      </c>
      <c r="AN12" s="18">
        <f t="shared" si="12"/>
        <v>1</v>
      </c>
      <c r="AO12" s="18">
        <f t="shared" si="13"/>
        <v>0</v>
      </c>
      <c r="AP12" s="19">
        <f t="shared" si="14"/>
        <v>0</v>
      </c>
      <c r="AQ12" s="18">
        <f t="shared" si="15"/>
        <v>0</v>
      </c>
      <c r="AR12" s="18">
        <f t="shared" si="16"/>
        <v>0</v>
      </c>
      <c r="AS12" s="5">
        <f t="shared" si="17"/>
        <v>0</v>
      </c>
      <c r="AT12" s="18">
        <f t="shared" si="18"/>
        <v>14</v>
      </c>
      <c r="AU12" s="18">
        <f t="shared" si="19"/>
        <v>3</v>
      </c>
      <c r="AV12" s="18">
        <f t="shared" si="20"/>
        <v>1</v>
      </c>
      <c r="AW12" s="18" t="str">
        <f t="shared" si="21"/>
        <v>I</v>
      </c>
      <c r="AX12" s="18"/>
      <c r="AY12" s="18"/>
      <c r="AZ12" s="18"/>
      <c r="BA12" s="18"/>
    </row>
    <row r="13" spans="1:53">
      <c r="A13" s="13">
        <f t="shared" si="22"/>
        <v>12</v>
      </c>
      <c r="B13" s="4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 t="e">
        <f t="shared" si="0"/>
        <v>#DIV/0!</v>
      </c>
      <c r="AC13" s="16" t="e">
        <f t="shared" si="1"/>
        <v>#DIV/0!</v>
      </c>
      <c r="AD13" s="15" t="e">
        <f t="shared" si="2"/>
        <v>#DIV/0!</v>
      </c>
      <c r="AE13" s="17">
        <f t="shared" si="3"/>
        <v>0</v>
      </c>
      <c r="AF13" s="18">
        <f t="shared" si="4"/>
        <v>0</v>
      </c>
      <c r="AG13" s="18">
        <f t="shared" si="5"/>
        <v>0</v>
      </c>
      <c r="AH13" s="18">
        <f t="shared" si="6"/>
        <v>0</v>
      </c>
      <c r="AI13" s="18">
        <f t="shared" si="7"/>
        <v>0</v>
      </c>
      <c r="AJ13" s="18">
        <f t="shared" si="8"/>
        <v>0</v>
      </c>
      <c r="AK13" s="18">
        <f t="shared" si="9"/>
        <v>0</v>
      </c>
      <c r="AL13" s="18">
        <f t="shared" si="10"/>
        <v>0</v>
      </c>
      <c r="AM13" s="18">
        <f t="shared" si="11"/>
        <v>0</v>
      </c>
      <c r="AN13" s="18">
        <f t="shared" si="12"/>
        <v>0</v>
      </c>
      <c r="AO13" s="18">
        <f t="shared" si="13"/>
        <v>0</v>
      </c>
      <c r="AP13" s="19">
        <f t="shared" si="14"/>
        <v>0</v>
      </c>
      <c r="AQ13" s="18">
        <f t="shared" si="15"/>
        <v>0</v>
      </c>
      <c r="AR13" s="18">
        <f t="shared" si="16"/>
        <v>0</v>
      </c>
      <c r="AS13" s="5">
        <f t="shared" si="17"/>
        <v>0</v>
      </c>
      <c r="AT13" s="18">
        <f t="shared" si="18"/>
        <v>0</v>
      </c>
      <c r="AU13" s="18"/>
      <c r="AV13" s="18"/>
      <c r="AW13" s="18"/>
      <c r="AX13" s="18"/>
      <c r="AY13" s="18"/>
      <c r="AZ13" s="18"/>
      <c r="BA13" s="18"/>
    </row>
    <row r="14" spans="1:53">
      <c r="A14" s="13">
        <f t="shared" si="22"/>
        <v>13</v>
      </c>
      <c r="B14" s="4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 t="e">
        <f t="shared" si="0"/>
        <v>#DIV/0!</v>
      </c>
      <c r="AC14" s="16" t="e">
        <f t="shared" si="1"/>
        <v>#DIV/0!</v>
      </c>
      <c r="AD14" s="15" t="e">
        <f t="shared" si="2"/>
        <v>#DIV/0!</v>
      </c>
      <c r="AE14" s="17">
        <f t="shared" si="3"/>
        <v>0</v>
      </c>
      <c r="AF14" s="18">
        <f t="shared" si="4"/>
        <v>0</v>
      </c>
      <c r="AG14" s="18">
        <f t="shared" si="5"/>
        <v>0</v>
      </c>
      <c r="AH14" s="18">
        <f t="shared" si="6"/>
        <v>0</v>
      </c>
      <c r="AI14" s="18">
        <f t="shared" si="7"/>
        <v>0</v>
      </c>
      <c r="AJ14" s="18">
        <f t="shared" si="8"/>
        <v>0</v>
      </c>
      <c r="AK14" s="18">
        <f t="shared" si="9"/>
        <v>0</v>
      </c>
      <c r="AL14" s="18">
        <f t="shared" si="10"/>
        <v>0</v>
      </c>
      <c r="AM14" s="18">
        <f t="shared" si="11"/>
        <v>0</v>
      </c>
      <c r="AN14" s="18">
        <f t="shared" si="12"/>
        <v>0</v>
      </c>
      <c r="AO14" s="18">
        <f t="shared" si="13"/>
        <v>0</v>
      </c>
      <c r="AP14" s="19">
        <f t="shared" si="14"/>
        <v>0</v>
      </c>
      <c r="AQ14" s="18">
        <f t="shared" si="15"/>
        <v>0</v>
      </c>
      <c r="AR14" s="18">
        <f t="shared" si="16"/>
        <v>0</v>
      </c>
      <c r="AS14" s="5">
        <f t="shared" si="17"/>
        <v>0</v>
      </c>
      <c r="AT14" s="18">
        <f t="shared" si="18"/>
        <v>0</v>
      </c>
      <c r="AU14" s="18"/>
      <c r="AV14" s="18"/>
      <c r="AW14" s="18"/>
      <c r="AX14" s="18"/>
      <c r="AY14" s="18"/>
      <c r="AZ14" s="18"/>
      <c r="BA14" s="18"/>
    </row>
    <row r="15" spans="1:53">
      <c r="A15" s="13">
        <f t="shared" si="22"/>
        <v>14</v>
      </c>
      <c r="B15" s="4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 t="e">
        <f t="shared" si="0"/>
        <v>#DIV/0!</v>
      </c>
      <c r="AC15" s="16" t="e">
        <f t="shared" si="1"/>
        <v>#DIV/0!</v>
      </c>
      <c r="AD15" s="15" t="e">
        <f t="shared" si="2"/>
        <v>#DIV/0!</v>
      </c>
      <c r="AE15" s="17">
        <f t="shared" si="3"/>
        <v>0</v>
      </c>
      <c r="AF15" s="18">
        <f t="shared" si="4"/>
        <v>0</v>
      </c>
      <c r="AG15" s="18">
        <f t="shared" si="5"/>
        <v>0</v>
      </c>
      <c r="AH15" s="18">
        <f t="shared" si="6"/>
        <v>0</v>
      </c>
      <c r="AI15" s="18">
        <f t="shared" si="7"/>
        <v>0</v>
      </c>
      <c r="AJ15" s="18">
        <f t="shared" si="8"/>
        <v>0</v>
      </c>
      <c r="AK15" s="18">
        <f t="shared" si="9"/>
        <v>0</v>
      </c>
      <c r="AL15" s="18">
        <f t="shared" si="10"/>
        <v>0</v>
      </c>
      <c r="AM15" s="18">
        <f t="shared" si="11"/>
        <v>0</v>
      </c>
      <c r="AN15" s="18">
        <f t="shared" si="12"/>
        <v>0</v>
      </c>
      <c r="AO15" s="18">
        <f t="shared" si="13"/>
        <v>0</v>
      </c>
      <c r="AP15" s="19">
        <f t="shared" si="14"/>
        <v>0</v>
      </c>
      <c r="AQ15" s="18">
        <f t="shared" si="15"/>
        <v>0</v>
      </c>
      <c r="AR15" s="18">
        <f t="shared" si="16"/>
        <v>0</v>
      </c>
      <c r="AS15" s="5">
        <f t="shared" si="17"/>
        <v>0</v>
      </c>
      <c r="AT15" s="18">
        <f t="shared" si="18"/>
        <v>0</v>
      </c>
      <c r="AU15" s="18"/>
      <c r="AV15" s="18"/>
      <c r="AW15" s="18"/>
      <c r="AX15" s="18"/>
      <c r="AY15" s="18"/>
      <c r="AZ15" s="18"/>
      <c r="BA15" s="18"/>
    </row>
    <row r="16" spans="1:53">
      <c r="A16" s="13">
        <f t="shared" si="22"/>
        <v>15</v>
      </c>
      <c r="B16" s="4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 t="e">
        <f t="shared" si="0"/>
        <v>#DIV/0!</v>
      </c>
      <c r="AC16" s="16" t="e">
        <f t="shared" si="1"/>
        <v>#DIV/0!</v>
      </c>
      <c r="AD16" s="15" t="e">
        <f t="shared" si="2"/>
        <v>#DIV/0!</v>
      </c>
      <c r="AE16" s="17">
        <f t="shared" si="3"/>
        <v>0</v>
      </c>
      <c r="AF16" s="18">
        <f t="shared" si="4"/>
        <v>0</v>
      </c>
      <c r="AG16" s="18">
        <f t="shared" si="5"/>
        <v>0</v>
      </c>
      <c r="AH16" s="18">
        <f t="shared" si="6"/>
        <v>0</v>
      </c>
      <c r="AI16" s="18">
        <f t="shared" si="7"/>
        <v>0</v>
      </c>
      <c r="AJ16" s="18">
        <f t="shared" si="8"/>
        <v>0</v>
      </c>
      <c r="AK16" s="18">
        <f t="shared" si="9"/>
        <v>0</v>
      </c>
      <c r="AL16" s="18">
        <f t="shared" si="10"/>
        <v>0</v>
      </c>
      <c r="AM16" s="18">
        <f t="shared" si="11"/>
        <v>0</v>
      </c>
      <c r="AN16" s="18">
        <f t="shared" si="12"/>
        <v>0</v>
      </c>
      <c r="AO16" s="18">
        <f t="shared" si="13"/>
        <v>0</v>
      </c>
      <c r="AP16" s="19">
        <f t="shared" si="14"/>
        <v>0</v>
      </c>
      <c r="AQ16" s="18">
        <f t="shared" si="15"/>
        <v>0</v>
      </c>
      <c r="AR16" s="18">
        <f t="shared" si="16"/>
        <v>0</v>
      </c>
      <c r="AS16" s="5">
        <f t="shared" si="17"/>
        <v>0</v>
      </c>
      <c r="AT16" s="18">
        <f t="shared" si="18"/>
        <v>0</v>
      </c>
      <c r="AU16" s="18"/>
      <c r="AV16" s="18"/>
      <c r="AW16" s="18"/>
      <c r="AX16" s="18"/>
      <c r="AY16" s="18"/>
      <c r="AZ16" s="18"/>
      <c r="BA16" s="18"/>
    </row>
    <row r="17" spans="1:53">
      <c r="A17" s="13">
        <f t="shared" si="22"/>
        <v>16</v>
      </c>
      <c r="B17" s="4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 t="e">
        <f t="shared" si="0"/>
        <v>#DIV/0!</v>
      </c>
      <c r="AC17" s="16" t="e">
        <f t="shared" si="1"/>
        <v>#DIV/0!</v>
      </c>
      <c r="AD17" s="15" t="e">
        <f t="shared" si="2"/>
        <v>#DIV/0!</v>
      </c>
      <c r="AE17" s="17">
        <f t="shared" si="3"/>
        <v>0</v>
      </c>
      <c r="AF17" s="18">
        <f t="shared" si="4"/>
        <v>0</v>
      </c>
      <c r="AG17" s="18">
        <f t="shared" si="5"/>
        <v>0</v>
      </c>
      <c r="AH17" s="18">
        <f t="shared" si="6"/>
        <v>0</v>
      </c>
      <c r="AI17" s="18">
        <f t="shared" si="7"/>
        <v>0</v>
      </c>
      <c r="AJ17" s="18">
        <f t="shared" si="8"/>
        <v>0</v>
      </c>
      <c r="AK17" s="18">
        <f t="shared" si="9"/>
        <v>0</v>
      </c>
      <c r="AL17" s="18">
        <f t="shared" si="10"/>
        <v>0</v>
      </c>
      <c r="AM17" s="18">
        <f t="shared" si="11"/>
        <v>0</v>
      </c>
      <c r="AN17" s="18">
        <f t="shared" si="12"/>
        <v>0</v>
      </c>
      <c r="AO17" s="18">
        <f t="shared" si="13"/>
        <v>0</v>
      </c>
      <c r="AP17" s="19">
        <f t="shared" si="14"/>
        <v>0</v>
      </c>
      <c r="AQ17" s="18">
        <f t="shared" si="15"/>
        <v>0</v>
      </c>
      <c r="AR17" s="18">
        <f t="shared" si="16"/>
        <v>0</v>
      </c>
      <c r="AS17" s="5">
        <f t="shared" si="17"/>
        <v>0</v>
      </c>
      <c r="AT17" s="18">
        <f t="shared" si="18"/>
        <v>0</v>
      </c>
      <c r="AU17" s="18"/>
      <c r="AV17" s="18"/>
      <c r="AW17" s="18"/>
      <c r="AX17" s="18"/>
      <c r="AY17" s="18"/>
      <c r="AZ17" s="18"/>
      <c r="BA17" s="18"/>
    </row>
    <row r="18" spans="1:53">
      <c r="A18" s="13">
        <f t="shared" si="22"/>
        <v>17</v>
      </c>
      <c r="B18" s="4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 t="e">
        <f t="shared" si="0"/>
        <v>#DIV/0!</v>
      </c>
      <c r="AC18" s="16" t="e">
        <f t="shared" si="1"/>
        <v>#DIV/0!</v>
      </c>
      <c r="AD18" s="15" t="e">
        <f t="shared" si="2"/>
        <v>#DIV/0!</v>
      </c>
      <c r="AE18" s="17">
        <f t="shared" si="3"/>
        <v>0</v>
      </c>
      <c r="AF18" s="18">
        <f t="shared" si="4"/>
        <v>0</v>
      </c>
      <c r="AG18" s="18">
        <f t="shared" si="5"/>
        <v>0</v>
      </c>
      <c r="AH18" s="18">
        <f t="shared" si="6"/>
        <v>0</v>
      </c>
      <c r="AI18" s="18">
        <f t="shared" si="7"/>
        <v>0</v>
      </c>
      <c r="AJ18" s="18">
        <f t="shared" si="8"/>
        <v>0</v>
      </c>
      <c r="AK18" s="18">
        <f t="shared" si="9"/>
        <v>0</v>
      </c>
      <c r="AL18" s="18">
        <f t="shared" si="10"/>
        <v>0</v>
      </c>
      <c r="AM18" s="18">
        <f t="shared" si="11"/>
        <v>0</v>
      </c>
      <c r="AN18" s="18">
        <f t="shared" si="12"/>
        <v>0</v>
      </c>
      <c r="AO18" s="18">
        <f t="shared" si="13"/>
        <v>0</v>
      </c>
      <c r="AP18" s="19">
        <f t="shared" si="14"/>
        <v>0</v>
      </c>
      <c r="AQ18" s="18">
        <f t="shared" si="15"/>
        <v>0</v>
      </c>
      <c r="AR18" s="18">
        <f t="shared" si="16"/>
        <v>0</v>
      </c>
      <c r="AS18" s="5">
        <f t="shared" si="17"/>
        <v>0</v>
      </c>
      <c r="AT18" s="18">
        <f t="shared" si="18"/>
        <v>0</v>
      </c>
      <c r="AU18" s="18"/>
      <c r="AV18" s="18"/>
      <c r="AW18" s="18"/>
      <c r="AX18" s="18"/>
      <c r="AY18" s="18"/>
      <c r="AZ18" s="18"/>
      <c r="BA18" s="18"/>
    </row>
    <row r="19" spans="1:53">
      <c r="A19" s="13">
        <f t="shared" si="22"/>
        <v>18</v>
      </c>
      <c r="B19" s="4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 t="e">
        <f t="shared" si="0"/>
        <v>#DIV/0!</v>
      </c>
      <c r="AC19" s="16" t="e">
        <f t="shared" si="1"/>
        <v>#DIV/0!</v>
      </c>
      <c r="AD19" s="15" t="e">
        <f t="shared" si="2"/>
        <v>#DIV/0!</v>
      </c>
      <c r="AE19" s="17">
        <f t="shared" si="3"/>
        <v>0</v>
      </c>
      <c r="AF19" s="18">
        <f t="shared" si="4"/>
        <v>0</v>
      </c>
      <c r="AG19" s="18">
        <f t="shared" si="5"/>
        <v>0</v>
      </c>
      <c r="AH19" s="18">
        <f t="shared" si="6"/>
        <v>0</v>
      </c>
      <c r="AI19" s="18">
        <f t="shared" si="7"/>
        <v>0</v>
      </c>
      <c r="AJ19" s="18">
        <f t="shared" si="8"/>
        <v>0</v>
      </c>
      <c r="AK19" s="18">
        <f t="shared" si="9"/>
        <v>0</v>
      </c>
      <c r="AL19" s="18">
        <f t="shared" si="10"/>
        <v>0</v>
      </c>
      <c r="AM19" s="18">
        <f t="shared" si="11"/>
        <v>0</v>
      </c>
      <c r="AN19" s="18">
        <f t="shared" si="12"/>
        <v>0</v>
      </c>
      <c r="AO19" s="18">
        <f t="shared" si="13"/>
        <v>0</v>
      </c>
      <c r="AP19" s="19">
        <f t="shared" si="14"/>
        <v>0</v>
      </c>
      <c r="AQ19" s="18">
        <f t="shared" si="15"/>
        <v>0</v>
      </c>
      <c r="AR19" s="18">
        <f t="shared" si="16"/>
        <v>0</v>
      </c>
      <c r="AS19" s="5">
        <f t="shared" si="17"/>
        <v>0</v>
      </c>
      <c r="AT19" s="18">
        <f t="shared" si="18"/>
        <v>0</v>
      </c>
      <c r="AU19" s="18"/>
      <c r="AV19" s="18"/>
      <c r="AW19" s="18"/>
      <c r="AX19" s="18"/>
      <c r="AY19" s="18"/>
      <c r="AZ19" s="18"/>
      <c r="BA19" s="18"/>
    </row>
    <row r="20" spans="1:53">
      <c r="A20" s="13">
        <f t="shared" si="22"/>
        <v>19</v>
      </c>
      <c r="B20" s="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 t="e">
        <f t="shared" si="0"/>
        <v>#DIV/0!</v>
      </c>
      <c r="AC20" s="16" t="e">
        <f t="shared" si="1"/>
        <v>#DIV/0!</v>
      </c>
      <c r="AD20" s="15" t="e">
        <f t="shared" si="2"/>
        <v>#DIV/0!</v>
      </c>
      <c r="AE20" s="17">
        <f t="shared" si="3"/>
        <v>0</v>
      </c>
      <c r="AF20" s="18">
        <f t="shared" si="4"/>
        <v>0</v>
      </c>
      <c r="AG20" s="18">
        <f t="shared" si="5"/>
        <v>0</v>
      </c>
      <c r="AH20" s="18">
        <f t="shared" si="6"/>
        <v>0</v>
      </c>
      <c r="AI20" s="18">
        <f t="shared" si="7"/>
        <v>0</v>
      </c>
      <c r="AJ20" s="18">
        <f t="shared" si="8"/>
        <v>0</v>
      </c>
      <c r="AK20" s="18">
        <f t="shared" si="9"/>
        <v>0</v>
      </c>
      <c r="AL20" s="18">
        <f t="shared" si="10"/>
        <v>0</v>
      </c>
      <c r="AM20" s="18">
        <f t="shared" si="11"/>
        <v>0</v>
      </c>
      <c r="AN20" s="18">
        <f t="shared" si="12"/>
        <v>0</v>
      </c>
      <c r="AO20" s="18">
        <f t="shared" si="13"/>
        <v>0</v>
      </c>
      <c r="AP20" s="19">
        <f t="shared" si="14"/>
        <v>0</v>
      </c>
      <c r="AQ20" s="18">
        <f t="shared" si="15"/>
        <v>0</v>
      </c>
      <c r="AR20" s="18">
        <f t="shared" si="16"/>
        <v>0</v>
      </c>
      <c r="AS20" s="5">
        <f t="shared" si="17"/>
        <v>0</v>
      </c>
      <c r="AT20" s="18">
        <f t="shared" si="18"/>
        <v>0</v>
      </c>
      <c r="AU20" s="18"/>
      <c r="AV20" s="18"/>
      <c r="AW20" s="18"/>
      <c r="AX20" s="18"/>
      <c r="AY20" s="18"/>
      <c r="AZ20" s="18"/>
      <c r="BA20" s="18"/>
    </row>
    <row r="21" spans="1:53" ht="15.75" customHeight="1">
      <c r="A21" s="13">
        <f t="shared" si="22"/>
        <v>20</v>
      </c>
      <c r="B21" s="4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5" t="e">
        <f t="shared" si="0"/>
        <v>#DIV/0!</v>
      </c>
      <c r="AC21" s="16" t="e">
        <f t="shared" si="1"/>
        <v>#DIV/0!</v>
      </c>
      <c r="AD21" s="15" t="e">
        <f t="shared" si="2"/>
        <v>#DIV/0!</v>
      </c>
      <c r="AE21" s="17">
        <f t="shared" si="3"/>
        <v>0</v>
      </c>
      <c r="AF21" s="18">
        <f t="shared" si="4"/>
        <v>0</v>
      </c>
      <c r="AG21" s="18">
        <f t="shared" si="5"/>
        <v>0</v>
      </c>
      <c r="AH21" s="18">
        <f t="shared" si="6"/>
        <v>0</v>
      </c>
      <c r="AI21" s="18">
        <f t="shared" si="7"/>
        <v>0</v>
      </c>
      <c r="AJ21" s="18">
        <f t="shared" si="8"/>
        <v>0</v>
      </c>
      <c r="AK21" s="18">
        <f t="shared" si="9"/>
        <v>0</v>
      </c>
      <c r="AL21" s="18">
        <f t="shared" si="10"/>
        <v>0</v>
      </c>
      <c r="AM21" s="18">
        <f t="shared" si="11"/>
        <v>0</v>
      </c>
      <c r="AN21" s="18">
        <f t="shared" si="12"/>
        <v>0</v>
      </c>
      <c r="AO21" s="18">
        <f t="shared" si="13"/>
        <v>0</v>
      </c>
      <c r="AP21" s="19">
        <f t="shared" si="14"/>
        <v>0</v>
      </c>
      <c r="AQ21" s="18">
        <f t="shared" si="15"/>
        <v>0</v>
      </c>
      <c r="AR21" s="18">
        <f t="shared" si="16"/>
        <v>0</v>
      </c>
      <c r="AS21" s="5">
        <f t="shared" si="17"/>
        <v>0</v>
      </c>
      <c r="AT21" s="18">
        <f t="shared" si="18"/>
        <v>0</v>
      </c>
      <c r="AU21" s="18"/>
      <c r="AV21" s="18"/>
      <c r="AW21" s="18"/>
      <c r="AX21" s="18"/>
      <c r="AY21" s="18"/>
      <c r="AZ21" s="18"/>
      <c r="BA21" s="18"/>
    </row>
    <row r="22" spans="1:53" ht="15.75" customHeight="1">
      <c r="A22" s="13">
        <f t="shared" si="22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4"/>
      <c r="Q22" s="14"/>
      <c r="R22" s="14"/>
      <c r="S22" s="14"/>
      <c r="T22" s="14"/>
      <c r="U22" s="14"/>
      <c r="V22" s="20"/>
      <c r="W22" s="20"/>
      <c r="X22" s="20"/>
      <c r="Y22" s="20"/>
      <c r="Z22" s="20"/>
      <c r="AA22" s="20"/>
      <c r="AB22" s="15" t="e">
        <f t="shared" si="0"/>
        <v>#DIV/0!</v>
      </c>
      <c r="AC22" s="16" t="e">
        <f t="shared" si="1"/>
        <v>#DIV/0!</v>
      </c>
      <c r="AD22" s="15" t="e">
        <f t="shared" si="2"/>
        <v>#DIV/0!</v>
      </c>
      <c r="AE22" s="17">
        <f t="shared" si="3"/>
        <v>0</v>
      </c>
      <c r="AF22" s="18">
        <f t="shared" si="4"/>
        <v>0</v>
      </c>
      <c r="AG22" s="18">
        <f t="shared" si="5"/>
        <v>0</v>
      </c>
      <c r="AH22" s="18">
        <f t="shared" si="6"/>
        <v>0</v>
      </c>
      <c r="AI22" s="18">
        <f t="shared" si="7"/>
        <v>0</v>
      </c>
      <c r="AJ22" s="18">
        <f t="shared" si="8"/>
        <v>0</v>
      </c>
      <c r="AK22" s="18">
        <f t="shared" si="9"/>
        <v>0</v>
      </c>
      <c r="AL22" s="18">
        <f t="shared" si="10"/>
        <v>0</v>
      </c>
      <c r="AM22" s="18">
        <f t="shared" si="11"/>
        <v>0</v>
      </c>
      <c r="AN22" s="18">
        <f t="shared" si="12"/>
        <v>0</v>
      </c>
      <c r="AO22" s="18">
        <f t="shared" si="13"/>
        <v>0</v>
      </c>
      <c r="AP22" s="19">
        <f t="shared" si="14"/>
        <v>0</v>
      </c>
      <c r="AQ22" s="18">
        <f t="shared" si="15"/>
        <v>0</v>
      </c>
      <c r="AR22" s="18">
        <f t="shared" si="16"/>
        <v>0</v>
      </c>
      <c r="AS22" s="5">
        <f t="shared" si="17"/>
        <v>0</v>
      </c>
      <c r="AT22" s="18">
        <f t="shared" si="18"/>
        <v>0</v>
      </c>
      <c r="AU22" s="18"/>
      <c r="AV22" s="18"/>
      <c r="AW22" s="18"/>
      <c r="AX22" s="18"/>
      <c r="AY22" s="18"/>
      <c r="AZ22" s="18"/>
      <c r="BA22" s="18"/>
    </row>
    <row r="23" spans="1:53" ht="15.75" customHeight="1">
      <c r="A23" s="13">
        <f t="shared" si="22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4"/>
      <c r="Q23" s="14"/>
      <c r="R23" s="14"/>
      <c r="S23" s="14"/>
      <c r="T23" s="14"/>
      <c r="U23" s="14"/>
      <c r="V23" s="20"/>
      <c r="W23" s="20"/>
      <c r="X23" s="20"/>
      <c r="Y23" s="20"/>
      <c r="Z23" s="20"/>
      <c r="AA23" s="20"/>
      <c r="AB23" s="15" t="e">
        <f t="shared" si="0"/>
        <v>#DIV/0!</v>
      </c>
      <c r="AC23" s="16" t="e">
        <f t="shared" si="1"/>
        <v>#DIV/0!</v>
      </c>
      <c r="AD23" s="15" t="e">
        <f t="shared" si="2"/>
        <v>#DIV/0!</v>
      </c>
      <c r="AE23" s="17">
        <f t="shared" si="3"/>
        <v>0</v>
      </c>
      <c r="AF23" s="18">
        <f t="shared" si="4"/>
        <v>0</v>
      </c>
      <c r="AG23" s="18">
        <f t="shared" si="5"/>
        <v>0</v>
      </c>
      <c r="AH23" s="18">
        <f t="shared" si="6"/>
        <v>0</v>
      </c>
      <c r="AI23" s="18">
        <f t="shared" si="7"/>
        <v>0</v>
      </c>
      <c r="AJ23" s="18">
        <f t="shared" si="8"/>
        <v>0</v>
      </c>
      <c r="AK23" s="18">
        <f t="shared" si="9"/>
        <v>0</v>
      </c>
      <c r="AL23" s="18">
        <f t="shared" si="10"/>
        <v>0</v>
      </c>
      <c r="AM23" s="18">
        <f t="shared" si="11"/>
        <v>0</v>
      </c>
      <c r="AN23" s="18">
        <f t="shared" si="12"/>
        <v>0</v>
      </c>
      <c r="AO23" s="18">
        <f t="shared" si="13"/>
        <v>0</v>
      </c>
      <c r="AP23" s="19">
        <f t="shared" si="14"/>
        <v>0</v>
      </c>
      <c r="AQ23" s="18">
        <f t="shared" si="15"/>
        <v>0</v>
      </c>
      <c r="AR23" s="18">
        <f t="shared" si="16"/>
        <v>0</v>
      </c>
      <c r="AS23" s="5">
        <f t="shared" si="17"/>
        <v>0</v>
      </c>
      <c r="AT23" s="18">
        <f t="shared" si="18"/>
        <v>0</v>
      </c>
      <c r="AU23" s="18"/>
      <c r="AV23" s="18"/>
      <c r="AW23" s="18"/>
      <c r="AX23" s="18"/>
      <c r="AY23" s="18"/>
      <c r="AZ23" s="18"/>
      <c r="BA23" s="18"/>
    </row>
    <row r="24" spans="1:53" ht="15.75" customHeight="1">
      <c r="A24" s="13">
        <f t="shared" si="22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4"/>
      <c r="Q24" s="14"/>
      <c r="R24" s="14"/>
      <c r="S24" s="14"/>
      <c r="T24" s="14"/>
      <c r="U24" s="14"/>
      <c r="V24" s="20"/>
      <c r="W24" s="20"/>
      <c r="X24" s="20"/>
      <c r="Y24" s="20"/>
      <c r="Z24" s="20"/>
      <c r="AA24" s="20"/>
      <c r="AB24" s="15" t="e">
        <f t="shared" si="0"/>
        <v>#DIV/0!</v>
      </c>
      <c r="AC24" s="16" t="e">
        <f t="shared" si="1"/>
        <v>#DIV/0!</v>
      </c>
      <c r="AD24" s="15" t="e">
        <f t="shared" si="2"/>
        <v>#DIV/0!</v>
      </c>
      <c r="AE24" s="17">
        <f t="shared" si="3"/>
        <v>0</v>
      </c>
      <c r="AF24" s="18">
        <f t="shared" si="4"/>
        <v>0</v>
      </c>
      <c r="AG24" s="18">
        <f t="shared" si="5"/>
        <v>0</v>
      </c>
      <c r="AH24" s="18">
        <f t="shared" si="6"/>
        <v>0</v>
      </c>
      <c r="AI24" s="18">
        <f t="shared" si="7"/>
        <v>0</v>
      </c>
      <c r="AJ24" s="18">
        <f t="shared" si="8"/>
        <v>0</v>
      </c>
      <c r="AK24" s="18">
        <f t="shared" si="9"/>
        <v>0</v>
      </c>
      <c r="AL24" s="18">
        <f t="shared" si="10"/>
        <v>0</v>
      </c>
      <c r="AM24" s="18">
        <f t="shared" si="11"/>
        <v>0</v>
      </c>
      <c r="AN24" s="18">
        <f t="shared" si="12"/>
        <v>0</v>
      </c>
      <c r="AO24" s="18">
        <f t="shared" si="13"/>
        <v>0</v>
      </c>
      <c r="AP24" s="19">
        <f t="shared" si="14"/>
        <v>0</v>
      </c>
      <c r="AQ24" s="18">
        <f t="shared" si="15"/>
        <v>0</v>
      </c>
      <c r="AR24" s="18">
        <f t="shared" si="16"/>
        <v>0</v>
      </c>
      <c r="AS24" s="5">
        <f t="shared" si="17"/>
        <v>0</v>
      </c>
      <c r="AT24" s="18">
        <f t="shared" si="18"/>
        <v>0</v>
      </c>
      <c r="AU24" s="18"/>
      <c r="AV24" s="18"/>
      <c r="AW24" s="18"/>
      <c r="AX24" s="18"/>
      <c r="AY24" s="18"/>
      <c r="AZ24" s="18"/>
      <c r="BA24" s="18"/>
    </row>
    <row r="25" spans="1:53" ht="15.75" customHeight="1">
      <c r="A25" s="13">
        <f t="shared" si="22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4"/>
      <c r="Q25" s="14"/>
      <c r="R25" s="14"/>
      <c r="S25" s="14"/>
      <c r="T25" s="14"/>
      <c r="U25" s="14"/>
      <c r="V25" s="20"/>
      <c r="W25" s="20"/>
      <c r="X25" s="20"/>
      <c r="Y25" s="20"/>
      <c r="Z25" s="20"/>
      <c r="AA25" s="20"/>
      <c r="AB25" s="15" t="e">
        <f t="shared" si="0"/>
        <v>#DIV/0!</v>
      </c>
      <c r="AC25" s="16" t="e">
        <f t="shared" si="1"/>
        <v>#DIV/0!</v>
      </c>
      <c r="AD25" s="15" t="e">
        <f t="shared" si="2"/>
        <v>#DIV/0!</v>
      </c>
      <c r="AE25" s="17">
        <f t="shared" si="3"/>
        <v>0</v>
      </c>
      <c r="AF25" s="18">
        <f t="shared" si="4"/>
        <v>0</v>
      </c>
      <c r="AG25" s="18">
        <f t="shared" si="5"/>
        <v>0</v>
      </c>
      <c r="AH25" s="18">
        <f t="shared" si="6"/>
        <v>0</v>
      </c>
      <c r="AI25" s="18">
        <f t="shared" si="7"/>
        <v>0</v>
      </c>
      <c r="AJ25" s="18">
        <f t="shared" si="8"/>
        <v>0</v>
      </c>
      <c r="AK25" s="18">
        <f t="shared" si="9"/>
        <v>0</v>
      </c>
      <c r="AL25" s="18">
        <f t="shared" si="10"/>
        <v>0</v>
      </c>
      <c r="AM25" s="18">
        <f t="shared" si="11"/>
        <v>0</v>
      </c>
      <c r="AN25" s="18">
        <f t="shared" si="12"/>
        <v>0</v>
      </c>
      <c r="AO25" s="18">
        <f t="shared" si="13"/>
        <v>0</v>
      </c>
      <c r="AP25" s="19">
        <f t="shared" si="14"/>
        <v>0</v>
      </c>
      <c r="AQ25" s="18">
        <f t="shared" si="15"/>
        <v>0</v>
      </c>
      <c r="AR25" s="18">
        <f t="shared" si="16"/>
        <v>0</v>
      </c>
      <c r="AS25" s="5">
        <f t="shared" si="17"/>
        <v>0</v>
      </c>
      <c r="AT25" s="18">
        <f t="shared" si="18"/>
        <v>0</v>
      </c>
      <c r="AU25" s="18"/>
      <c r="AV25" s="18"/>
      <c r="AW25" s="18"/>
      <c r="AX25" s="18"/>
      <c r="AY25" s="18"/>
      <c r="AZ25" s="18"/>
      <c r="BA25" s="18"/>
    </row>
    <row r="26" spans="1:53" ht="15.75" customHeight="1">
      <c r="A26" s="13">
        <f t="shared" si="22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4"/>
      <c r="Q26" s="14"/>
      <c r="R26" s="14"/>
      <c r="S26" s="14"/>
      <c r="T26" s="14"/>
      <c r="U26" s="14"/>
      <c r="V26" s="20"/>
      <c r="W26" s="20"/>
      <c r="X26" s="20"/>
      <c r="Y26" s="20"/>
      <c r="Z26" s="20"/>
      <c r="AA26" s="20"/>
      <c r="AB26" s="15" t="e">
        <f t="shared" si="0"/>
        <v>#DIV/0!</v>
      </c>
      <c r="AC26" s="16" t="e">
        <f t="shared" si="1"/>
        <v>#DIV/0!</v>
      </c>
      <c r="AD26" s="15" t="e">
        <f t="shared" si="2"/>
        <v>#DIV/0!</v>
      </c>
      <c r="AE26" s="17">
        <f t="shared" si="3"/>
        <v>0</v>
      </c>
      <c r="AF26" s="18">
        <f t="shared" si="4"/>
        <v>0</v>
      </c>
      <c r="AG26" s="18">
        <f t="shared" si="5"/>
        <v>0</v>
      </c>
      <c r="AH26" s="18">
        <f t="shared" si="6"/>
        <v>0</v>
      </c>
      <c r="AI26" s="18">
        <f t="shared" si="7"/>
        <v>0</v>
      </c>
      <c r="AJ26" s="18">
        <f t="shared" si="8"/>
        <v>0</v>
      </c>
      <c r="AK26" s="18">
        <f t="shared" si="9"/>
        <v>0</v>
      </c>
      <c r="AL26" s="18">
        <f t="shared" si="10"/>
        <v>0</v>
      </c>
      <c r="AM26" s="18">
        <f t="shared" si="11"/>
        <v>0</v>
      </c>
      <c r="AN26" s="18">
        <f t="shared" si="12"/>
        <v>0</v>
      </c>
      <c r="AO26" s="18">
        <f t="shared" si="13"/>
        <v>0</v>
      </c>
      <c r="AP26" s="19">
        <f t="shared" si="14"/>
        <v>0</v>
      </c>
      <c r="AQ26" s="18">
        <f t="shared" si="15"/>
        <v>0</v>
      </c>
      <c r="AR26" s="18">
        <f t="shared" si="16"/>
        <v>0</v>
      </c>
      <c r="AS26" s="5">
        <f t="shared" si="17"/>
        <v>0</v>
      </c>
      <c r="AT26" s="18">
        <f t="shared" si="18"/>
        <v>0</v>
      </c>
      <c r="AU26" s="18"/>
      <c r="AV26" s="18"/>
      <c r="AW26" s="18"/>
      <c r="AX26" s="18"/>
      <c r="AY26" s="18"/>
      <c r="AZ26" s="18"/>
      <c r="BA26" s="18"/>
    </row>
    <row r="27" spans="1:53" ht="15.75" customHeight="1">
      <c r="A27" s="13">
        <f t="shared" si="22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4"/>
      <c r="Q27" s="14"/>
      <c r="R27" s="14"/>
      <c r="S27" s="14"/>
      <c r="T27" s="14"/>
      <c r="U27" s="14"/>
      <c r="V27" s="20"/>
      <c r="W27" s="20"/>
      <c r="X27" s="20"/>
      <c r="Y27" s="20"/>
      <c r="Z27" s="20"/>
      <c r="AA27" s="20"/>
      <c r="AB27" s="15" t="e">
        <f t="shared" si="0"/>
        <v>#DIV/0!</v>
      </c>
      <c r="AC27" s="16" t="e">
        <f t="shared" si="1"/>
        <v>#DIV/0!</v>
      </c>
      <c r="AD27" s="15" t="e">
        <f t="shared" si="2"/>
        <v>#DIV/0!</v>
      </c>
      <c r="AE27" s="17">
        <f t="shared" si="3"/>
        <v>0</v>
      </c>
      <c r="AF27" s="18">
        <f t="shared" si="4"/>
        <v>0</v>
      </c>
      <c r="AG27" s="18">
        <f t="shared" si="5"/>
        <v>0</v>
      </c>
      <c r="AH27" s="18">
        <f t="shared" si="6"/>
        <v>0</v>
      </c>
      <c r="AI27" s="18">
        <f t="shared" si="7"/>
        <v>0</v>
      </c>
      <c r="AJ27" s="18">
        <f t="shared" si="8"/>
        <v>0</v>
      </c>
      <c r="AK27" s="18">
        <f t="shared" si="9"/>
        <v>0</v>
      </c>
      <c r="AL27" s="18">
        <f t="shared" si="10"/>
        <v>0</v>
      </c>
      <c r="AM27" s="18">
        <f t="shared" si="11"/>
        <v>0</v>
      </c>
      <c r="AN27" s="18">
        <f t="shared" si="12"/>
        <v>0</v>
      </c>
      <c r="AO27" s="18">
        <f t="shared" si="13"/>
        <v>0</v>
      </c>
      <c r="AP27" s="19">
        <f t="shared" si="14"/>
        <v>0</v>
      </c>
      <c r="AQ27" s="18">
        <f t="shared" si="15"/>
        <v>0</v>
      </c>
      <c r="AR27" s="18">
        <f t="shared" si="16"/>
        <v>0</v>
      </c>
      <c r="AS27" s="5">
        <f t="shared" si="17"/>
        <v>0</v>
      </c>
      <c r="AT27" s="18">
        <f t="shared" si="18"/>
        <v>0</v>
      </c>
      <c r="AU27" s="18"/>
      <c r="AV27" s="18"/>
      <c r="AW27" s="18"/>
      <c r="AX27" s="18"/>
      <c r="AY27" s="18"/>
      <c r="AZ27" s="18"/>
      <c r="BA27" s="18"/>
    </row>
    <row r="28" spans="1:53" ht="15.75" customHeight="1">
      <c r="A28" s="13">
        <f t="shared" si="22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4"/>
      <c r="Q28" s="14"/>
      <c r="R28" s="14"/>
      <c r="S28" s="14"/>
      <c r="T28" s="14"/>
      <c r="U28" s="14"/>
      <c r="V28" s="20"/>
      <c r="W28" s="20"/>
      <c r="X28" s="20"/>
      <c r="Y28" s="20"/>
      <c r="Z28" s="20"/>
      <c r="AA28" s="20"/>
      <c r="AB28" s="15" t="e">
        <f t="shared" si="0"/>
        <v>#DIV/0!</v>
      </c>
      <c r="AC28" s="16" t="e">
        <f t="shared" si="1"/>
        <v>#DIV/0!</v>
      </c>
      <c r="AD28" s="15" t="e">
        <f t="shared" si="2"/>
        <v>#DIV/0!</v>
      </c>
      <c r="AE28" s="17">
        <f t="shared" si="3"/>
        <v>0</v>
      </c>
      <c r="AF28" s="18">
        <f t="shared" si="4"/>
        <v>0</v>
      </c>
      <c r="AG28" s="18">
        <f t="shared" si="5"/>
        <v>0</v>
      </c>
      <c r="AH28" s="18">
        <f t="shared" si="6"/>
        <v>0</v>
      </c>
      <c r="AI28" s="18">
        <f t="shared" si="7"/>
        <v>0</v>
      </c>
      <c r="AJ28" s="18">
        <f t="shared" si="8"/>
        <v>0</v>
      </c>
      <c r="AK28" s="18">
        <f t="shared" si="9"/>
        <v>0</v>
      </c>
      <c r="AL28" s="18">
        <f t="shared" si="10"/>
        <v>0</v>
      </c>
      <c r="AM28" s="18">
        <f t="shared" si="11"/>
        <v>0</v>
      </c>
      <c r="AN28" s="18">
        <f t="shared" si="12"/>
        <v>0</v>
      </c>
      <c r="AO28" s="18">
        <f t="shared" si="13"/>
        <v>0</v>
      </c>
      <c r="AP28" s="19">
        <f t="shared" si="14"/>
        <v>0</v>
      </c>
      <c r="AQ28" s="18">
        <f t="shared" si="15"/>
        <v>0</v>
      </c>
      <c r="AR28" s="18">
        <f t="shared" si="16"/>
        <v>0</v>
      </c>
      <c r="AS28" s="5">
        <f t="shared" si="17"/>
        <v>0</v>
      </c>
      <c r="AT28" s="18">
        <f t="shared" si="18"/>
        <v>0</v>
      </c>
      <c r="AU28" s="18"/>
      <c r="AV28" s="18"/>
      <c r="AW28" s="18"/>
      <c r="AX28" s="18"/>
      <c r="AY28" s="18"/>
      <c r="AZ28" s="18"/>
      <c r="BA28" s="18"/>
    </row>
    <row r="29" spans="1:53" ht="15.75" customHeight="1">
      <c r="A29" s="13">
        <f t="shared" si="22"/>
        <v>28</v>
      </c>
      <c r="B29" s="4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4"/>
      <c r="Q29" s="14"/>
      <c r="R29" s="14"/>
      <c r="S29" s="14"/>
      <c r="T29" s="14"/>
      <c r="U29" s="14"/>
      <c r="V29" s="20"/>
      <c r="W29" s="20"/>
      <c r="X29" s="20"/>
      <c r="Y29" s="20"/>
      <c r="Z29" s="20"/>
      <c r="AA29" s="20"/>
      <c r="AB29" s="15" t="e">
        <f t="shared" si="0"/>
        <v>#DIV/0!</v>
      </c>
      <c r="AC29" s="16" t="e">
        <f t="shared" si="1"/>
        <v>#DIV/0!</v>
      </c>
      <c r="AD29" s="15" t="e">
        <f t="shared" si="2"/>
        <v>#DIV/0!</v>
      </c>
      <c r="AE29" s="17">
        <f t="shared" si="3"/>
        <v>0</v>
      </c>
      <c r="AF29" s="18">
        <f t="shared" si="4"/>
        <v>0</v>
      </c>
      <c r="AG29" s="18">
        <f t="shared" si="5"/>
        <v>0</v>
      </c>
      <c r="AH29" s="18">
        <f t="shared" si="6"/>
        <v>0</v>
      </c>
      <c r="AI29" s="18">
        <f t="shared" si="7"/>
        <v>0</v>
      </c>
      <c r="AJ29" s="18">
        <f t="shared" si="8"/>
        <v>0</v>
      </c>
      <c r="AK29" s="18">
        <f t="shared" si="9"/>
        <v>0</v>
      </c>
      <c r="AL29" s="18">
        <f t="shared" si="10"/>
        <v>0</v>
      </c>
      <c r="AM29" s="18">
        <f t="shared" si="11"/>
        <v>0</v>
      </c>
      <c r="AN29" s="18">
        <f t="shared" si="12"/>
        <v>0</v>
      </c>
      <c r="AO29" s="18">
        <f t="shared" si="13"/>
        <v>0</v>
      </c>
      <c r="AP29" s="19">
        <f t="shared" si="14"/>
        <v>0</v>
      </c>
      <c r="AQ29" s="18">
        <f t="shared" si="15"/>
        <v>0</v>
      </c>
      <c r="AR29" s="18">
        <f t="shared" si="16"/>
        <v>0</v>
      </c>
      <c r="AS29" s="5">
        <f t="shared" si="17"/>
        <v>0</v>
      </c>
      <c r="AT29" s="18">
        <f t="shared" si="18"/>
        <v>0</v>
      </c>
      <c r="AU29" s="18"/>
      <c r="AV29" s="18"/>
      <c r="AW29" s="18"/>
      <c r="AX29" s="18"/>
      <c r="AY29" s="18"/>
      <c r="AZ29" s="18"/>
      <c r="BA29" s="18"/>
    </row>
    <row r="30" spans="1:53" ht="15.75" customHeight="1">
      <c r="A30" s="13">
        <f t="shared" si="22"/>
        <v>29</v>
      </c>
      <c r="B30" s="6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4"/>
      <c r="Q30" s="14"/>
      <c r="R30" s="14"/>
      <c r="S30" s="14"/>
      <c r="T30" s="14"/>
      <c r="U30" s="14"/>
      <c r="V30" s="20"/>
      <c r="W30" s="20"/>
      <c r="X30" s="20"/>
      <c r="Y30" s="20"/>
      <c r="Z30" s="20"/>
      <c r="AA30" s="20"/>
      <c r="AB30" s="15" t="e">
        <f t="shared" si="0"/>
        <v>#DIV/0!</v>
      </c>
      <c r="AC30" s="16" t="e">
        <f t="shared" si="1"/>
        <v>#DIV/0!</v>
      </c>
      <c r="AD30" s="15" t="e">
        <f t="shared" si="2"/>
        <v>#DIV/0!</v>
      </c>
      <c r="AE30" s="17">
        <f t="shared" si="3"/>
        <v>0</v>
      </c>
      <c r="AF30" s="18">
        <f t="shared" si="4"/>
        <v>0</v>
      </c>
      <c r="AG30" s="18">
        <f t="shared" si="5"/>
        <v>0</v>
      </c>
      <c r="AH30" s="18">
        <f t="shared" si="6"/>
        <v>0</v>
      </c>
      <c r="AI30" s="18">
        <f t="shared" si="7"/>
        <v>0</v>
      </c>
      <c r="AJ30" s="18">
        <f t="shared" si="8"/>
        <v>0</v>
      </c>
      <c r="AK30" s="18">
        <f t="shared" si="9"/>
        <v>0</v>
      </c>
      <c r="AL30" s="18">
        <f t="shared" si="10"/>
        <v>0</v>
      </c>
      <c r="AM30" s="18">
        <f t="shared" si="11"/>
        <v>0</v>
      </c>
      <c r="AN30" s="18">
        <f t="shared" si="12"/>
        <v>0</v>
      </c>
      <c r="AO30" s="18">
        <f t="shared" si="13"/>
        <v>0</v>
      </c>
      <c r="AP30" s="19">
        <f t="shared" si="14"/>
        <v>0</v>
      </c>
      <c r="AQ30" s="18">
        <f t="shared" si="15"/>
        <v>0</v>
      </c>
      <c r="AR30" s="18">
        <f t="shared" si="16"/>
        <v>0</v>
      </c>
      <c r="AS30" s="5">
        <f t="shared" si="17"/>
        <v>0</v>
      </c>
      <c r="AT30" s="18">
        <f t="shared" si="18"/>
        <v>0</v>
      </c>
      <c r="AU30" s="18"/>
      <c r="AV30" s="18"/>
      <c r="AW30" s="18"/>
      <c r="AX30" s="18"/>
      <c r="AY30" s="18"/>
      <c r="AZ30" s="18"/>
      <c r="BA30" s="18"/>
    </row>
    <row r="31" spans="1:53" ht="15.75" customHeight="1">
      <c r="A31" s="13">
        <f t="shared" si="22"/>
        <v>30</v>
      </c>
      <c r="B31" s="7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4"/>
      <c r="Q31" s="14"/>
      <c r="R31" s="14"/>
      <c r="S31" s="14"/>
      <c r="T31" s="14"/>
      <c r="U31" s="14"/>
      <c r="V31" s="20"/>
      <c r="W31" s="20"/>
      <c r="X31" s="20"/>
      <c r="Y31" s="20"/>
      <c r="Z31" s="20"/>
      <c r="AA31" s="20"/>
      <c r="AB31" s="15" t="e">
        <f t="shared" si="0"/>
        <v>#DIV/0!</v>
      </c>
      <c r="AC31" s="16" t="e">
        <f t="shared" si="1"/>
        <v>#DIV/0!</v>
      </c>
      <c r="AD31" s="15" t="e">
        <f t="shared" si="2"/>
        <v>#DIV/0!</v>
      </c>
      <c r="AE31" s="17">
        <f t="shared" si="3"/>
        <v>0</v>
      </c>
      <c r="AF31" s="18">
        <f t="shared" si="4"/>
        <v>0</v>
      </c>
      <c r="AG31" s="18">
        <f t="shared" si="5"/>
        <v>0</v>
      </c>
      <c r="AH31" s="18">
        <f t="shared" si="6"/>
        <v>0</v>
      </c>
      <c r="AI31" s="18">
        <f t="shared" si="7"/>
        <v>0</v>
      </c>
      <c r="AJ31" s="18">
        <f t="shared" si="8"/>
        <v>0</v>
      </c>
      <c r="AK31" s="18">
        <f t="shared" si="9"/>
        <v>0</v>
      </c>
      <c r="AL31" s="18">
        <f t="shared" si="10"/>
        <v>0</v>
      </c>
      <c r="AM31" s="18">
        <f t="shared" si="11"/>
        <v>0</v>
      </c>
      <c r="AN31" s="18">
        <f t="shared" si="12"/>
        <v>0</v>
      </c>
      <c r="AO31" s="18">
        <f t="shared" si="13"/>
        <v>0</v>
      </c>
      <c r="AP31" s="19">
        <f t="shared" si="14"/>
        <v>0</v>
      </c>
      <c r="AQ31" s="18">
        <f t="shared" si="15"/>
        <v>0</v>
      </c>
      <c r="AR31" s="18">
        <f t="shared" si="16"/>
        <v>0</v>
      </c>
      <c r="AS31" s="5">
        <f t="shared" si="17"/>
        <v>0</v>
      </c>
      <c r="AT31" s="18">
        <f t="shared" si="18"/>
        <v>0</v>
      </c>
      <c r="AU31" s="18"/>
      <c r="AV31" s="18"/>
      <c r="AW31" s="18"/>
      <c r="AX31" s="18"/>
      <c r="AY31" s="18"/>
      <c r="AZ31" s="18"/>
      <c r="BA31" s="18"/>
    </row>
    <row r="32" spans="1:53" ht="36.75" customHeight="1">
      <c r="A32" s="20"/>
      <c r="B32" s="23" t="s">
        <v>56</v>
      </c>
      <c r="C32" s="24">
        <f t="shared" ref="C32:AA32" si="23">AVERAGE(C2:C31)</f>
        <v>7.1818181818181817</v>
      </c>
      <c r="D32" s="24">
        <f t="shared" si="23"/>
        <v>7.6363636363636367</v>
      </c>
      <c r="E32" s="24" t="e">
        <f t="shared" si="23"/>
        <v>#DIV/0!</v>
      </c>
      <c r="F32" s="24">
        <f t="shared" si="23"/>
        <v>6.2727272727272725</v>
      </c>
      <c r="G32" s="24">
        <f t="shared" si="23"/>
        <v>6.8181818181818183</v>
      </c>
      <c r="H32" s="24">
        <f t="shared" si="23"/>
        <v>6.0909090909090908</v>
      </c>
      <c r="I32" s="24">
        <f t="shared" si="23"/>
        <v>9.8181818181818183</v>
      </c>
      <c r="J32" s="24">
        <f t="shared" si="23"/>
        <v>8.454545454545455</v>
      </c>
      <c r="K32" s="24">
        <f t="shared" si="23"/>
        <v>6.6363636363636367</v>
      </c>
      <c r="L32" s="24">
        <f t="shared" si="23"/>
        <v>7.6363636363636367</v>
      </c>
      <c r="M32" s="24">
        <f t="shared" si="23"/>
        <v>6</v>
      </c>
      <c r="N32" s="24">
        <f t="shared" si="23"/>
        <v>8.8181818181818183</v>
      </c>
      <c r="O32" s="24">
        <f t="shared" si="23"/>
        <v>8</v>
      </c>
      <c r="P32" s="24">
        <f t="shared" si="23"/>
        <v>7.7272727272727275</v>
      </c>
      <c r="Q32" s="24">
        <f t="shared" si="23"/>
        <v>8.1818181818181817</v>
      </c>
      <c r="R32" s="24" t="e">
        <f t="shared" si="23"/>
        <v>#DIV/0!</v>
      </c>
      <c r="S32" s="24" t="e">
        <f t="shared" si="23"/>
        <v>#DIV/0!</v>
      </c>
      <c r="T32" s="24" t="e">
        <f t="shared" si="23"/>
        <v>#DIV/0!</v>
      </c>
      <c r="U32" s="24" t="e">
        <f t="shared" si="23"/>
        <v>#DIV/0!</v>
      </c>
      <c r="V32" s="24" t="e">
        <f t="shared" si="23"/>
        <v>#DIV/0!</v>
      </c>
      <c r="W32" s="24" t="e">
        <f t="shared" si="23"/>
        <v>#DIV/0!</v>
      </c>
      <c r="X32" s="24" t="e">
        <f t="shared" si="23"/>
        <v>#DIV/0!</v>
      </c>
      <c r="Y32" s="24" t="e">
        <f t="shared" si="23"/>
        <v>#DIV/0!</v>
      </c>
      <c r="Z32" s="24" t="e">
        <f t="shared" si="23"/>
        <v>#DIV/0!</v>
      </c>
      <c r="AA32" s="24" t="e">
        <f t="shared" si="23"/>
        <v>#DIV/0!</v>
      </c>
      <c r="AB32" s="24">
        <f t="shared" ref="AB32:AB34" si="24">AVERAGE(IFERROR(C32:AA32,FALSE))</f>
        <v>0</v>
      </c>
      <c r="AC32" s="25">
        <f t="shared" ref="AC32:AD32" si="25">AVERAGE(IFERROR(AC2:AC31,FALSE))</f>
        <v>0</v>
      </c>
      <c r="AD32" s="25">
        <f t="shared" si="25"/>
        <v>0</v>
      </c>
      <c r="AE32" s="17"/>
    </row>
    <row r="33" spans="1:31" ht="21" customHeight="1">
      <c r="A33" s="20"/>
      <c r="B33" s="27" t="s">
        <v>57</v>
      </c>
      <c r="C33" s="28">
        <f t="shared" ref="C33:AA33" si="26">(SUM(C$35:C$43)/C$50*100)</f>
        <v>100</v>
      </c>
      <c r="D33" s="28">
        <f t="shared" si="26"/>
        <v>100</v>
      </c>
      <c r="E33" s="28" t="e">
        <f t="shared" si="26"/>
        <v>#DIV/0!</v>
      </c>
      <c r="F33" s="28">
        <f t="shared" si="26"/>
        <v>100</v>
      </c>
      <c r="G33" s="28">
        <f t="shared" si="26"/>
        <v>100</v>
      </c>
      <c r="H33" s="28">
        <f t="shared" si="26"/>
        <v>100</v>
      </c>
      <c r="I33" s="28">
        <f t="shared" si="26"/>
        <v>100</v>
      </c>
      <c r="J33" s="28">
        <f t="shared" si="26"/>
        <v>100</v>
      </c>
      <c r="K33" s="28">
        <f t="shared" si="26"/>
        <v>90.909090909090907</v>
      </c>
      <c r="L33" s="28">
        <f t="shared" si="26"/>
        <v>100</v>
      </c>
      <c r="M33" s="28">
        <f t="shared" si="26"/>
        <v>100</v>
      </c>
      <c r="N33" s="28">
        <f t="shared" si="26"/>
        <v>100</v>
      </c>
      <c r="O33" s="28">
        <f t="shared" si="26"/>
        <v>100</v>
      </c>
      <c r="P33" s="28">
        <f t="shared" si="26"/>
        <v>100</v>
      </c>
      <c r="Q33" s="28">
        <f t="shared" si="26"/>
        <v>90.909090909090907</v>
      </c>
      <c r="R33" s="28" t="e">
        <f t="shared" si="26"/>
        <v>#DIV/0!</v>
      </c>
      <c r="S33" s="28" t="e">
        <f t="shared" si="26"/>
        <v>#DIV/0!</v>
      </c>
      <c r="T33" s="28" t="e">
        <f t="shared" si="26"/>
        <v>#DIV/0!</v>
      </c>
      <c r="U33" s="28" t="e">
        <f t="shared" si="26"/>
        <v>#DIV/0!</v>
      </c>
      <c r="V33" s="28" t="e">
        <f t="shared" si="26"/>
        <v>#DIV/0!</v>
      </c>
      <c r="W33" s="28" t="e">
        <f t="shared" si="26"/>
        <v>#DIV/0!</v>
      </c>
      <c r="X33" s="28" t="e">
        <f t="shared" si="26"/>
        <v>#DIV/0!</v>
      </c>
      <c r="Y33" s="28" t="e">
        <f t="shared" si="26"/>
        <v>#DIV/0!</v>
      </c>
      <c r="Z33" s="28" t="e">
        <f t="shared" si="26"/>
        <v>#DIV/0!</v>
      </c>
      <c r="AA33" s="28" t="e">
        <f t="shared" si="26"/>
        <v>#DIV/0!</v>
      </c>
      <c r="AB33" s="24">
        <f t="shared" si="24"/>
        <v>0</v>
      </c>
      <c r="AC33" s="29"/>
      <c r="AD33" s="13"/>
      <c r="AE33" s="17"/>
    </row>
    <row r="34" spans="1:31" ht="21" customHeight="1">
      <c r="A34" s="20"/>
      <c r="B34" s="9" t="s">
        <v>32</v>
      </c>
      <c r="C34" s="28">
        <f t="shared" ref="C34:AA34" si="27">(SUM(C$35:C$40)/C$50*100)</f>
        <v>54.54545454545454</v>
      </c>
      <c r="D34" s="28">
        <f t="shared" si="27"/>
        <v>72.727272727272734</v>
      </c>
      <c r="E34" s="28" t="e">
        <f t="shared" si="27"/>
        <v>#DIV/0!</v>
      </c>
      <c r="F34" s="28">
        <f t="shared" si="27"/>
        <v>27.27272727272727</v>
      </c>
      <c r="G34" s="28">
        <f t="shared" si="27"/>
        <v>45.454545454545453</v>
      </c>
      <c r="H34" s="28">
        <f t="shared" si="27"/>
        <v>27.27272727272727</v>
      </c>
      <c r="I34" s="28">
        <f t="shared" si="27"/>
        <v>100</v>
      </c>
      <c r="J34" s="28">
        <f t="shared" si="27"/>
        <v>90.909090909090907</v>
      </c>
      <c r="K34" s="28">
        <f t="shared" si="27"/>
        <v>36.363636363636367</v>
      </c>
      <c r="L34" s="28">
        <f t="shared" si="27"/>
        <v>72.727272727272734</v>
      </c>
      <c r="M34" s="28">
        <f t="shared" si="27"/>
        <v>18.181818181818183</v>
      </c>
      <c r="N34" s="28">
        <f t="shared" si="27"/>
        <v>100</v>
      </c>
      <c r="O34" s="28">
        <f t="shared" si="27"/>
        <v>90.909090909090907</v>
      </c>
      <c r="P34" s="28">
        <f t="shared" si="27"/>
        <v>72.727272727272734</v>
      </c>
      <c r="Q34" s="28">
        <f t="shared" si="27"/>
        <v>81.818181818181827</v>
      </c>
      <c r="R34" s="28" t="e">
        <f t="shared" si="27"/>
        <v>#DIV/0!</v>
      </c>
      <c r="S34" s="28" t="e">
        <f t="shared" si="27"/>
        <v>#DIV/0!</v>
      </c>
      <c r="T34" s="28" t="e">
        <f t="shared" si="27"/>
        <v>#DIV/0!</v>
      </c>
      <c r="U34" s="28" t="e">
        <f t="shared" si="27"/>
        <v>#DIV/0!</v>
      </c>
      <c r="V34" s="28" t="e">
        <f t="shared" si="27"/>
        <v>#DIV/0!</v>
      </c>
      <c r="W34" s="28" t="e">
        <f t="shared" si="27"/>
        <v>#DIV/0!</v>
      </c>
      <c r="X34" s="28" t="e">
        <f t="shared" si="27"/>
        <v>#DIV/0!</v>
      </c>
      <c r="Y34" s="28" t="e">
        <f t="shared" si="27"/>
        <v>#DIV/0!</v>
      </c>
      <c r="Z34" s="28" t="e">
        <f t="shared" si="27"/>
        <v>#DIV/0!</v>
      </c>
      <c r="AA34" s="28" t="e">
        <f t="shared" si="27"/>
        <v>#DIV/0!</v>
      </c>
      <c r="AB34" s="24">
        <f t="shared" si="24"/>
        <v>0</v>
      </c>
      <c r="AC34" s="29"/>
      <c r="AD34" s="13"/>
      <c r="AE34" s="17"/>
    </row>
    <row r="35" spans="1:31" ht="15.75" customHeight="1">
      <c r="B35" s="30" t="s">
        <v>33</v>
      </c>
      <c r="C35" s="5">
        <f t="shared" ref="C35:AA35" si="28">COUNTIFS(C$2:C$31,12)</f>
        <v>0</v>
      </c>
      <c r="D35" s="5">
        <f t="shared" si="28"/>
        <v>0</v>
      </c>
      <c r="E35" s="5">
        <f t="shared" si="28"/>
        <v>0</v>
      </c>
      <c r="F35" s="5">
        <f t="shared" si="28"/>
        <v>0</v>
      </c>
      <c r="G35" s="5">
        <f t="shared" si="28"/>
        <v>0</v>
      </c>
      <c r="H35" s="5">
        <f t="shared" si="28"/>
        <v>0</v>
      </c>
      <c r="I35" s="5">
        <f t="shared" si="28"/>
        <v>0</v>
      </c>
      <c r="J35" s="5">
        <f t="shared" si="28"/>
        <v>0</v>
      </c>
      <c r="K35" s="5">
        <f t="shared" si="28"/>
        <v>0</v>
      </c>
      <c r="L35" s="5">
        <f t="shared" si="28"/>
        <v>0</v>
      </c>
      <c r="M35" s="5">
        <f t="shared" si="28"/>
        <v>0</v>
      </c>
      <c r="N35" s="5">
        <f t="shared" si="28"/>
        <v>0</v>
      </c>
      <c r="O35" s="5">
        <f t="shared" si="28"/>
        <v>0</v>
      </c>
      <c r="P35" s="5">
        <f t="shared" si="28"/>
        <v>0</v>
      </c>
      <c r="Q35" s="5">
        <f t="shared" si="28"/>
        <v>0</v>
      </c>
      <c r="R35" s="5">
        <f t="shared" si="28"/>
        <v>0</v>
      </c>
      <c r="S35" s="5">
        <f t="shared" si="28"/>
        <v>0</v>
      </c>
      <c r="T35" s="5">
        <f t="shared" si="28"/>
        <v>0</v>
      </c>
      <c r="U35" s="5">
        <f t="shared" si="28"/>
        <v>0</v>
      </c>
      <c r="V35" s="5">
        <f t="shared" si="28"/>
        <v>0</v>
      </c>
      <c r="W35" s="5">
        <f t="shared" si="28"/>
        <v>0</v>
      </c>
      <c r="X35" s="5">
        <f t="shared" si="28"/>
        <v>0</v>
      </c>
      <c r="Y35" s="5">
        <f t="shared" si="28"/>
        <v>0</v>
      </c>
      <c r="Z35" s="5">
        <f t="shared" si="28"/>
        <v>0</v>
      </c>
      <c r="AA35" s="5">
        <f t="shared" si="28"/>
        <v>0</v>
      </c>
      <c r="AC35" s="31"/>
    </row>
    <row r="36" spans="1:31" ht="15.75" customHeight="1">
      <c r="B36" s="30" t="s">
        <v>34</v>
      </c>
      <c r="C36" s="5">
        <f t="shared" ref="C36:AA36" si="29">COUNTIFS(C$2:C$31,11)</f>
        <v>2</v>
      </c>
      <c r="D36" s="5">
        <f t="shared" si="29"/>
        <v>2</v>
      </c>
      <c r="E36" s="5">
        <f t="shared" si="29"/>
        <v>0</v>
      </c>
      <c r="F36" s="5">
        <f t="shared" si="29"/>
        <v>0</v>
      </c>
      <c r="G36" s="5">
        <f t="shared" si="29"/>
        <v>1</v>
      </c>
      <c r="H36" s="5">
        <f t="shared" si="29"/>
        <v>0</v>
      </c>
      <c r="I36" s="5">
        <f t="shared" si="29"/>
        <v>1</v>
      </c>
      <c r="J36" s="5">
        <f t="shared" si="29"/>
        <v>2</v>
      </c>
      <c r="K36" s="5">
        <f t="shared" si="29"/>
        <v>2</v>
      </c>
      <c r="L36" s="5">
        <f t="shared" si="29"/>
        <v>1</v>
      </c>
      <c r="M36" s="5">
        <f t="shared" si="29"/>
        <v>0</v>
      </c>
      <c r="N36" s="5">
        <f t="shared" si="29"/>
        <v>2</v>
      </c>
      <c r="O36" s="5">
        <f t="shared" si="29"/>
        <v>0</v>
      </c>
      <c r="P36" s="5">
        <f t="shared" si="29"/>
        <v>0</v>
      </c>
      <c r="Q36" s="5">
        <f t="shared" si="29"/>
        <v>0</v>
      </c>
      <c r="R36" s="5">
        <f t="shared" si="29"/>
        <v>0</v>
      </c>
      <c r="S36" s="5">
        <f t="shared" si="29"/>
        <v>0</v>
      </c>
      <c r="T36" s="5">
        <f t="shared" si="29"/>
        <v>0</v>
      </c>
      <c r="U36" s="5">
        <f t="shared" si="29"/>
        <v>0</v>
      </c>
      <c r="V36" s="5">
        <f t="shared" si="29"/>
        <v>0</v>
      </c>
      <c r="W36" s="5">
        <f t="shared" si="29"/>
        <v>0</v>
      </c>
      <c r="X36" s="5">
        <f t="shared" si="29"/>
        <v>0</v>
      </c>
      <c r="Y36" s="5">
        <f t="shared" si="29"/>
        <v>0</v>
      </c>
      <c r="Z36" s="5">
        <f t="shared" si="29"/>
        <v>0</v>
      </c>
      <c r="AA36" s="5">
        <f t="shared" si="29"/>
        <v>0</v>
      </c>
      <c r="AC36" s="31"/>
    </row>
    <row r="37" spans="1:31" ht="15.75" customHeight="1">
      <c r="B37" s="30" t="s">
        <v>35</v>
      </c>
      <c r="C37" s="5">
        <f t="shared" ref="C37:AA37" si="30">COUNTIFS(C$2:C$31,10)</f>
        <v>0</v>
      </c>
      <c r="D37" s="5">
        <f t="shared" si="30"/>
        <v>1</v>
      </c>
      <c r="E37" s="5">
        <f t="shared" si="30"/>
        <v>0</v>
      </c>
      <c r="F37" s="5">
        <f t="shared" si="30"/>
        <v>2</v>
      </c>
      <c r="G37" s="5">
        <f t="shared" si="30"/>
        <v>1</v>
      </c>
      <c r="H37" s="5">
        <f t="shared" si="30"/>
        <v>2</v>
      </c>
      <c r="I37" s="5">
        <f t="shared" si="30"/>
        <v>7</v>
      </c>
      <c r="J37" s="5">
        <f t="shared" si="30"/>
        <v>2</v>
      </c>
      <c r="K37" s="5">
        <f t="shared" si="30"/>
        <v>0</v>
      </c>
      <c r="L37" s="5">
        <f t="shared" si="30"/>
        <v>1</v>
      </c>
      <c r="M37" s="5">
        <f t="shared" si="30"/>
        <v>2</v>
      </c>
      <c r="N37" s="5">
        <f t="shared" si="30"/>
        <v>2</v>
      </c>
      <c r="O37" s="5">
        <f t="shared" si="30"/>
        <v>1</v>
      </c>
      <c r="P37" s="5">
        <f t="shared" si="30"/>
        <v>3</v>
      </c>
      <c r="Q37" s="5">
        <f t="shared" si="30"/>
        <v>5</v>
      </c>
      <c r="R37" s="5">
        <f t="shared" si="30"/>
        <v>0</v>
      </c>
      <c r="S37" s="5">
        <f t="shared" si="30"/>
        <v>0</v>
      </c>
      <c r="T37" s="5">
        <f t="shared" si="30"/>
        <v>0</v>
      </c>
      <c r="U37" s="5">
        <f t="shared" si="30"/>
        <v>0</v>
      </c>
      <c r="V37" s="5">
        <f t="shared" si="30"/>
        <v>0</v>
      </c>
      <c r="W37" s="5">
        <f t="shared" si="30"/>
        <v>0</v>
      </c>
      <c r="X37" s="5">
        <f t="shared" si="30"/>
        <v>0</v>
      </c>
      <c r="Y37" s="5">
        <f t="shared" si="30"/>
        <v>0</v>
      </c>
      <c r="Z37" s="5">
        <f t="shared" si="30"/>
        <v>0</v>
      </c>
      <c r="AA37" s="5">
        <f t="shared" si="30"/>
        <v>0</v>
      </c>
      <c r="AC37" s="31"/>
    </row>
    <row r="38" spans="1:31" ht="15.75" customHeight="1">
      <c r="B38" s="30" t="s">
        <v>36</v>
      </c>
      <c r="C38" s="5">
        <f t="shared" ref="C38:AA38" si="31">COUNTIFS(C$2:C$31,9)</f>
        <v>1</v>
      </c>
      <c r="D38" s="5">
        <f t="shared" si="31"/>
        <v>0</v>
      </c>
      <c r="E38" s="5">
        <f t="shared" si="31"/>
        <v>0</v>
      </c>
      <c r="F38" s="5">
        <f t="shared" si="31"/>
        <v>0</v>
      </c>
      <c r="G38" s="5">
        <f t="shared" si="31"/>
        <v>0</v>
      </c>
      <c r="H38" s="5">
        <f t="shared" si="31"/>
        <v>0</v>
      </c>
      <c r="I38" s="5">
        <f t="shared" si="31"/>
        <v>3</v>
      </c>
      <c r="J38" s="5">
        <f t="shared" si="31"/>
        <v>1</v>
      </c>
      <c r="K38" s="5">
        <f t="shared" si="31"/>
        <v>0</v>
      </c>
      <c r="L38" s="5">
        <f t="shared" si="31"/>
        <v>2</v>
      </c>
      <c r="M38" s="5">
        <f t="shared" si="31"/>
        <v>0</v>
      </c>
      <c r="N38" s="5">
        <f t="shared" si="31"/>
        <v>2</v>
      </c>
      <c r="O38" s="5">
        <f t="shared" si="31"/>
        <v>3</v>
      </c>
      <c r="P38" s="5">
        <f t="shared" si="31"/>
        <v>0</v>
      </c>
      <c r="Q38" s="5">
        <f t="shared" si="31"/>
        <v>0</v>
      </c>
      <c r="R38" s="5">
        <f t="shared" si="31"/>
        <v>0</v>
      </c>
      <c r="S38" s="5">
        <f t="shared" si="31"/>
        <v>0</v>
      </c>
      <c r="T38" s="5">
        <f t="shared" si="31"/>
        <v>0</v>
      </c>
      <c r="U38" s="5">
        <f t="shared" si="31"/>
        <v>0</v>
      </c>
      <c r="V38" s="5">
        <f t="shared" si="31"/>
        <v>0</v>
      </c>
      <c r="W38" s="5">
        <f t="shared" si="31"/>
        <v>0</v>
      </c>
      <c r="X38" s="5">
        <f t="shared" si="31"/>
        <v>0</v>
      </c>
      <c r="Y38" s="5">
        <f t="shared" si="31"/>
        <v>0</v>
      </c>
      <c r="Z38" s="5">
        <f t="shared" si="31"/>
        <v>0</v>
      </c>
      <c r="AA38" s="5">
        <f t="shared" si="31"/>
        <v>0</v>
      </c>
      <c r="AC38" s="31"/>
    </row>
    <row r="39" spans="1:31" ht="15.75" customHeight="1">
      <c r="B39" s="30" t="s">
        <v>37</v>
      </c>
      <c r="C39" s="5">
        <f t="shared" ref="C39:AA39" si="32">COUNTIFS(C$2:C$31,8)</f>
        <v>0</v>
      </c>
      <c r="D39" s="5">
        <f t="shared" si="32"/>
        <v>1</v>
      </c>
      <c r="E39" s="5">
        <f t="shared" si="32"/>
        <v>0</v>
      </c>
      <c r="F39" s="5">
        <f t="shared" si="32"/>
        <v>1</v>
      </c>
      <c r="G39" s="5">
        <f t="shared" si="32"/>
        <v>1</v>
      </c>
      <c r="H39" s="5">
        <f t="shared" si="32"/>
        <v>1</v>
      </c>
      <c r="I39" s="5">
        <f t="shared" si="32"/>
        <v>0</v>
      </c>
      <c r="J39" s="5">
        <f t="shared" si="32"/>
        <v>2</v>
      </c>
      <c r="K39" s="5">
        <f t="shared" si="32"/>
        <v>1</v>
      </c>
      <c r="L39" s="5">
        <f t="shared" si="32"/>
        <v>1</v>
      </c>
      <c r="M39" s="5">
        <f t="shared" si="32"/>
        <v>0</v>
      </c>
      <c r="N39" s="5">
        <f t="shared" si="32"/>
        <v>2</v>
      </c>
      <c r="O39" s="5">
        <f t="shared" si="32"/>
        <v>4</v>
      </c>
      <c r="P39" s="5">
        <f t="shared" si="32"/>
        <v>3</v>
      </c>
      <c r="Q39" s="5">
        <f t="shared" si="32"/>
        <v>3</v>
      </c>
      <c r="R39" s="5">
        <f t="shared" si="32"/>
        <v>0</v>
      </c>
      <c r="S39" s="5">
        <f t="shared" si="32"/>
        <v>0</v>
      </c>
      <c r="T39" s="5">
        <f t="shared" si="32"/>
        <v>0</v>
      </c>
      <c r="U39" s="5">
        <f t="shared" si="32"/>
        <v>0</v>
      </c>
      <c r="V39" s="5">
        <f t="shared" si="32"/>
        <v>0</v>
      </c>
      <c r="W39" s="5">
        <f t="shared" si="32"/>
        <v>0</v>
      </c>
      <c r="X39" s="5">
        <f t="shared" si="32"/>
        <v>0</v>
      </c>
      <c r="Y39" s="5">
        <f t="shared" si="32"/>
        <v>0</v>
      </c>
      <c r="Z39" s="5">
        <f t="shared" si="32"/>
        <v>0</v>
      </c>
      <c r="AA39" s="5">
        <f t="shared" si="32"/>
        <v>0</v>
      </c>
      <c r="AC39" s="31"/>
    </row>
    <row r="40" spans="1:31" ht="15.75" customHeight="1">
      <c r="B40" s="30" t="s">
        <v>38</v>
      </c>
      <c r="C40" s="5">
        <f t="shared" ref="C40:AA40" si="33">COUNTIFS(C$2:C$31,7)</f>
        <v>3</v>
      </c>
      <c r="D40" s="5">
        <f t="shared" si="33"/>
        <v>4</v>
      </c>
      <c r="E40" s="5">
        <f t="shared" si="33"/>
        <v>0</v>
      </c>
      <c r="F40" s="5">
        <f t="shared" si="33"/>
        <v>0</v>
      </c>
      <c r="G40" s="5">
        <f t="shared" si="33"/>
        <v>2</v>
      </c>
      <c r="H40" s="5">
        <f t="shared" si="33"/>
        <v>0</v>
      </c>
      <c r="I40" s="5">
        <f t="shared" si="33"/>
        <v>0</v>
      </c>
      <c r="J40" s="5">
        <f t="shared" si="33"/>
        <v>3</v>
      </c>
      <c r="K40" s="5">
        <f t="shared" si="33"/>
        <v>1</v>
      </c>
      <c r="L40" s="5">
        <f t="shared" si="33"/>
        <v>3</v>
      </c>
      <c r="M40" s="5">
        <f t="shared" si="33"/>
        <v>0</v>
      </c>
      <c r="N40" s="5">
        <f t="shared" si="33"/>
        <v>3</v>
      </c>
      <c r="O40" s="5">
        <f t="shared" si="33"/>
        <v>2</v>
      </c>
      <c r="P40" s="5">
        <f t="shared" si="33"/>
        <v>2</v>
      </c>
      <c r="Q40" s="5">
        <f t="shared" si="33"/>
        <v>1</v>
      </c>
      <c r="R40" s="5">
        <f t="shared" si="33"/>
        <v>0</v>
      </c>
      <c r="S40" s="5">
        <f t="shared" si="33"/>
        <v>0</v>
      </c>
      <c r="T40" s="5">
        <f t="shared" si="33"/>
        <v>0</v>
      </c>
      <c r="U40" s="5">
        <f t="shared" si="33"/>
        <v>0</v>
      </c>
      <c r="V40" s="5">
        <f t="shared" si="33"/>
        <v>0</v>
      </c>
      <c r="W40" s="5">
        <f t="shared" si="33"/>
        <v>0</v>
      </c>
      <c r="X40" s="5">
        <f t="shared" si="33"/>
        <v>0</v>
      </c>
      <c r="Y40" s="5">
        <f t="shared" si="33"/>
        <v>0</v>
      </c>
      <c r="Z40" s="5">
        <f t="shared" si="33"/>
        <v>0</v>
      </c>
      <c r="AA40" s="5">
        <f t="shared" si="33"/>
        <v>0</v>
      </c>
      <c r="AC40" s="31"/>
    </row>
    <row r="41" spans="1:31" ht="15.75" customHeight="1">
      <c r="B41" s="30" t="s">
        <v>39</v>
      </c>
      <c r="C41" s="5">
        <f t="shared" ref="C41:AA41" si="34">COUNTIFS(C$2:C$31,6)</f>
        <v>3</v>
      </c>
      <c r="D41" s="5">
        <f t="shared" si="34"/>
        <v>2</v>
      </c>
      <c r="E41" s="5">
        <f t="shared" si="34"/>
        <v>0</v>
      </c>
      <c r="F41" s="5">
        <f t="shared" si="34"/>
        <v>4</v>
      </c>
      <c r="G41" s="5">
        <f t="shared" si="34"/>
        <v>3</v>
      </c>
      <c r="H41" s="5">
        <f t="shared" si="34"/>
        <v>2</v>
      </c>
      <c r="I41" s="5">
        <f t="shared" si="34"/>
        <v>0</v>
      </c>
      <c r="J41" s="5">
        <f t="shared" si="34"/>
        <v>0</v>
      </c>
      <c r="K41" s="5">
        <f t="shared" si="34"/>
        <v>3</v>
      </c>
      <c r="L41" s="5">
        <f t="shared" si="34"/>
        <v>1</v>
      </c>
      <c r="M41" s="5">
        <f t="shared" si="34"/>
        <v>4</v>
      </c>
      <c r="N41" s="5">
        <f t="shared" si="34"/>
        <v>0</v>
      </c>
      <c r="O41" s="5">
        <f t="shared" si="34"/>
        <v>0</v>
      </c>
      <c r="P41" s="5">
        <f t="shared" si="34"/>
        <v>2</v>
      </c>
      <c r="Q41" s="5">
        <f t="shared" si="34"/>
        <v>1</v>
      </c>
      <c r="R41" s="5">
        <f t="shared" si="34"/>
        <v>0</v>
      </c>
      <c r="S41" s="5">
        <f t="shared" si="34"/>
        <v>0</v>
      </c>
      <c r="T41" s="5">
        <f t="shared" si="34"/>
        <v>0</v>
      </c>
      <c r="U41" s="5">
        <f t="shared" si="34"/>
        <v>0</v>
      </c>
      <c r="V41" s="5">
        <f t="shared" si="34"/>
        <v>0</v>
      </c>
      <c r="W41" s="5">
        <f t="shared" si="34"/>
        <v>0</v>
      </c>
      <c r="X41" s="5">
        <f t="shared" si="34"/>
        <v>0</v>
      </c>
      <c r="Y41" s="5">
        <f t="shared" si="34"/>
        <v>0</v>
      </c>
      <c r="Z41" s="5">
        <f t="shared" si="34"/>
        <v>0</v>
      </c>
      <c r="AA41" s="5">
        <f t="shared" si="34"/>
        <v>0</v>
      </c>
      <c r="AC41" s="31"/>
    </row>
    <row r="42" spans="1:31" ht="15.75" customHeight="1">
      <c r="B42" s="30" t="s">
        <v>40</v>
      </c>
      <c r="C42" s="5">
        <f t="shared" ref="C42:AA42" si="35">COUNTIFS(C$2:C$31,5)</f>
        <v>1</v>
      </c>
      <c r="D42" s="5">
        <f t="shared" si="35"/>
        <v>0</v>
      </c>
      <c r="E42" s="5">
        <f t="shared" si="35"/>
        <v>0</v>
      </c>
      <c r="F42" s="5">
        <f t="shared" si="35"/>
        <v>1</v>
      </c>
      <c r="G42" s="5">
        <f t="shared" si="35"/>
        <v>2</v>
      </c>
      <c r="H42" s="5">
        <f t="shared" si="35"/>
        <v>3</v>
      </c>
      <c r="I42" s="5">
        <f t="shared" si="35"/>
        <v>0</v>
      </c>
      <c r="J42" s="5">
        <f t="shared" si="35"/>
        <v>1</v>
      </c>
      <c r="K42" s="5">
        <f t="shared" si="35"/>
        <v>3</v>
      </c>
      <c r="L42" s="5">
        <f t="shared" si="35"/>
        <v>2</v>
      </c>
      <c r="M42" s="5">
        <f t="shared" si="35"/>
        <v>2</v>
      </c>
      <c r="N42" s="5">
        <f t="shared" si="35"/>
        <v>0</v>
      </c>
      <c r="O42" s="5">
        <f t="shared" si="35"/>
        <v>1</v>
      </c>
      <c r="P42" s="5">
        <f t="shared" si="35"/>
        <v>1</v>
      </c>
      <c r="Q42" s="5">
        <f t="shared" si="35"/>
        <v>0</v>
      </c>
      <c r="R42" s="5">
        <f t="shared" si="35"/>
        <v>0</v>
      </c>
      <c r="S42" s="5">
        <f t="shared" si="35"/>
        <v>0</v>
      </c>
      <c r="T42" s="5">
        <f t="shared" si="35"/>
        <v>0</v>
      </c>
      <c r="U42" s="5">
        <f t="shared" si="35"/>
        <v>0</v>
      </c>
      <c r="V42" s="5">
        <f t="shared" si="35"/>
        <v>0</v>
      </c>
      <c r="W42" s="5">
        <f t="shared" si="35"/>
        <v>0</v>
      </c>
      <c r="X42" s="5">
        <f t="shared" si="35"/>
        <v>0</v>
      </c>
      <c r="Y42" s="5">
        <f t="shared" si="35"/>
        <v>0</v>
      </c>
      <c r="Z42" s="5">
        <f t="shared" si="35"/>
        <v>0</v>
      </c>
      <c r="AA42" s="5">
        <f t="shared" si="35"/>
        <v>0</v>
      </c>
      <c r="AC42" s="31"/>
    </row>
    <row r="43" spans="1:31" ht="15.75" customHeight="1">
      <c r="B43" s="30" t="s">
        <v>41</v>
      </c>
      <c r="C43" s="5">
        <f t="shared" ref="C43:AA43" si="36">COUNTIFS(C$2:C$31,4)</f>
        <v>1</v>
      </c>
      <c r="D43" s="5">
        <f t="shared" si="36"/>
        <v>1</v>
      </c>
      <c r="E43" s="5">
        <f t="shared" si="36"/>
        <v>0</v>
      </c>
      <c r="F43" s="5">
        <f t="shared" si="36"/>
        <v>3</v>
      </c>
      <c r="G43" s="5">
        <f t="shared" si="36"/>
        <v>1</v>
      </c>
      <c r="H43" s="5">
        <f t="shared" si="36"/>
        <v>3</v>
      </c>
      <c r="I43" s="5">
        <f t="shared" si="36"/>
        <v>0</v>
      </c>
      <c r="J43" s="5">
        <f t="shared" si="36"/>
        <v>0</v>
      </c>
      <c r="K43" s="5">
        <f t="shared" si="36"/>
        <v>0</v>
      </c>
      <c r="L43" s="5">
        <f t="shared" si="36"/>
        <v>0</v>
      </c>
      <c r="M43" s="5">
        <f t="shared" si="36"/>
        <v>3</v>
      </c>
      <c r="N43" s="5">
        <f t="shared" si="36"/>
        <v>0</v>
      </c>
      <c r="O43" s="5">
        <f t="shared" si="36"/>
        <v>0</v>
      </c>
      <c r="P43" s="5">
        <f t="shared" si="36"/>
        <v>0</v>
      </c>
      <c r="Q43" s="5">
        <f t="shared" si="36"/>
        <v>0</v>
      </c>
      <c r="R43" s="5">
        <f t="shared" si="36"/>
        <v>0</v>
      </c>
      <c r="S43" s="5">
        <f t="shared" si="36"/>
        <v>0</v>
      </c>
      <c r="T43" s="5">
        <f t="shared" si="36"/>
        <v>0</v>
      </c>
      <c r="U43" s="5">
        <f t="shared" si="36"/>
        <v>0</v>
      </c>
      <c r="V43" s="5">
        <f t="shared" si="36"/>
        <v>0</v>
      </c>
      <c r="W43" s="5">
        <f t="shared" si="36"/>
        <v>0</v>
      </c>
      <c r="X43" s="5">
        <f t="shared" si="36"/>
        <v>0</v>
      </c>
      <c r="Y43" s="5">
        <f t="shared" si="36"/>
        <v>0</v>
      </c>
      <c r="Z43" s="5">
        <f t="shared" si="36"/>
        <v>0</v>
      </c>
      <c r="AA43" s="5">
        <f t="shared" si="36"/>
        <v>0</v>
      </c>
      <c r="AC43" s="31"/>
    </row>
    <row r="44" spans="1:31" ht="15.75" customHeight="1">
      <c r="B44" s="30" t="s">
        <v>42</v>
      </c>
      <c r="C44" s="5">
        <f t="shared" ref="C44:AA44" si="37">COUNTIFS(C$2:C$31,3)</f>
        <v>0</v>
      </c>
      <c r="D44" s="5">
        <f t="shared" si="37"/>
        <v>0</v>
      </c>
      <c r="E44" s="5">
        <f t="shared" si="37"/>
        <v>0</v>
      </c>
      <c r="F44" s="5">
        <f t="shared" si="37"/>
        <v>0</v>
      </c>
      <c r="G44" s="5">
        <f t="shared" si="37"/>
        <v>0</v>
      </c>
      <c r="H44" s="5">
        <f t="shared" si="37"/>
        <v>0</v>
      </c>
      <c r="I44" s="5">
        <f t="shared" si="37"/>
        <v>0</v>
      </c>
      <c r="J44" s="5">
        <f t="shared" si="37"/>
        <v>0</v>
      </c>
      <c r="K44" s="5">
        <f t="shared" si="37"/>
        <v>1</v>
      </c>
      <c r="L44" s="5">
        <f t="shared" si="37"/>
        <v>0</v>
      </c>
      <c r="M44" s="5">
        <f t="shared" si="37"/>
        <v>0</v>
      </c>
      <c r="N44" s="5">
        <f t="shared" si="37"/>
        <v>0</v>
      </c>
      <c r="O44" s="5">
        <f t="shared" si="37"/>
        <v>0</v>
      </c>
      <c r="P44" s="5">
        <f t="shared" si="37"/>
        <v>0</v>
      </c>
      <c r="Q44" s="5">
        <f t="shared" si="37"/>
        <v>1</v>
      </c>
      <c r="R44" s="5">
        <f t="shared" si="37"/>
        <v>0</v>
      </c>
      <c r="S44" s="5">
        <f t="shared" si="37"/>
        <v>0</v>
      </c>
      <c r="T44" s="5">
        <f t="shared" si="37"/>
        <v>0</v>
      </c>
      <c r="U44" s="5">
        <f t="shared" si="37"/>
        <v>0</v>
      </c>
      <c r="V44" s="5">
        <f t="shared" si="37"/>
        <v>0</v>
      </c>
      <c r="W44" s="5">
        <f t="shared" si="37"/>
        <v>0</v>
      </c>
      <c r="X44" s="5">
        <f t="shared" si="37"/>
        <v>0</v>
      </c>
      <c r="Y44" s="5">
        <f t="shared" si="37"/>
        <v>0</v>
      </c>
      <c r="Z44" s="5">
        <f t="shared" si="37"/>
        <v>0</v>
      </c>
      <c r="AA44" s="5">
        <f t="shared" si="37"/>
        <v>0</v>
      </c>
      <c r="AC44" s="31"/>
    </row>
    <row r="45" spans="1:31" ht="15.75" customHeight="1">
      <c r="B45" s="30" t="s">
        <v>43</v>
      </c>
      <c r="C45" s="5">
        <f t="shared" ref="C45:AA45" si="38">COUNTIFS(C$2:C$31,2)</f>
        <v>0</v>
      </c>
      <c r="D45" s="5">
        <f t="shared" si="38"/>
        <v>0</v>
      </c>
      <c r="E45" s="5">
        <f t="shared" si="38"/>
        <v>0</v>
      </c>
      <c r="F45" s="5">
        <f t="shared" si="38"/>
        <v>0</v>
      </c>
      <c r="G45" s="5">
        <f t="shared" si="38"/>
        <v>0</v>
      </c>
      <c r="H45" s="5">
        <f t="shared" si="38"/>
        <v>0</v>
      </c>
      <c r="I45" s="5">
        <f t="shared" si="38"/>
        <v>0</v>
      </c>
      <c r="J45" s="5">
        <f t="shared" si="38"/>
        <v>0</v>
      </c>
      <c r="K45" s="5">
        <f t="shared" si="38"/>
        <v>0</v>
      </c>
      <c r="L45" s="5">
        <f t="shared" si="38"/>
        <v>0</v>
      </c>
      <c r="M45" s="5">
        <f t="shared" si="38"/>
        <v>0</v>
      </c>
      <c r="N45" s="5">
        <f t="shared" si="38"/>
        <v>0</v>
      </c>
      <c r="O45" s="5">
        <f t="shared" si="38"/>
        <v>0</v>
      </c>
      <c r="P45" s="5">
        <f t="shared" si="38"/>
        <v>0</v>
      </c>
      <c r="Q45" s="5">
        <f t="shared" si="38"/>
        <v>0</v>
      </c>
      <c r="R45" s="5">
        <f t="shared" si="38"/>
        <v>0</v>
      </c>
      <c r="S45" s="5">
        <f t="shared" si="38"/>
        <v>0</v>
      </c>
      <c r="T45" s="5">
        <f t="shared" si="38"/>
        <v>0</v>
      </c>
      <c r="U45" s="5">
        <f t="shared" si="38"/>
        <v>0</v>
      </c>
      <c r="V45" s="5">
        <f t="shared" si="38"/>
        <v>0</v>
      </c>
      <c r="W45" s="5">
        <f t="shared" si="38"/>
        <v>0</v>
      </c>
      <c r="X45" s="5">
        <f t="shared" si="38"/>
        <v>0</v>
      </c>
      <c r="Y45" s="5">
        <f t="shared" si="38"/>
        <v>0</v>
      </c>
      <c r="Z45" s="5">
        <f t="shared" si="38"/>
        <v>0</v>
      </c>
      <c r="AA45" s="5">
        <f t="shared" si="38"/>
        <v>0</v>
      </c>
      <c r="AC45" s="31"/>
    </row>
    <row r="46" spans="1:31" ht="15.75" customHeight="1">
      <c r="B46" s="30" t="s">
        <v>44</v>
      </c>
      <c r="C46" s="5">
        <f t="shared" ref="C46:AA46" si="39">COUNTIFS(C$2:C$31,1)</f>
        <v>0</v>
      </c>
      <c r="D46" s="5">
        <f t="shared" si="39"/>
        <v>0</v>
      </c>
      <c r="E46" s="5">
        <f t="shared" si="39"/>
        <v>0</v>
      </c>
      <c r="F46" s="5">
        <f t="shared" si="39"/>
        <v>0</v>
      </c>
      <c r="G46" s="5">
        <f t="shared" si="39"/>
        <v>0</v>
      </c>
      <c r="H46" s="5">
        <f t="shared" si="39"/>
        <v>0</v>
      </c>
      <c r="I46" s="5">
        <f t="shared" si="39"/>
        <v>0</v>
      </c>
      <c r="J46" s="5">
        <f t="shared" si="39"/>
        <v>0</v>
      </c>
      <c r="K46" s="5">
        <f t="shared" si="39"/>
        <v>0</v>
      </c>
      <c r="L46" s="5">
        <f t="shared" si="39"/>
        <v>0</v>
      </c>
      <c r="M46" s="5">
        <f t="shared" si="39"/>
        <v>0</v>
      </c>
      <c r="N46" s="5">
        <f t="shared" si="39"/>
        <v>0</v>
      </c>
      <c r="O46" s="5">
        <f t="shared" si="39"/>
        <v>0</v>
      </c>
      <c r="P46" s="5">
        <f t="shared" si="39"/>
        <v>0</v>
      </c>
      <c r="Q46" s="5">
        <f t="shared" si="39"/>
        <v>0</v>
      </c>
      <c r="R46" s="5">
        <f t="shared" si="39"/>
        <v>0</v>
      </c>
      <c r="S46" s="5">
        <f t="shared" si="39"/>
        <v>0</v>
      </c>
      <c r="T46" s="5">
        <f t="shared" si="39"/>
        <v>0</v>
      </c>
      <c r="U46" s="5">
        <f t="shared" si="39"/>
        <v>0</v>
      </c>
      <c r="V46" s="5">
        <f t="shared" si="39"/>
        <v>0</v>
      </c>
      <c r="W46" s="5">
        <f t="shared" si="39"/>
        <v>0</v>
      </c>
      <c r="X46" s="5">
        <f t="shared" si="39"/>
        <v>0</v>
      </c>
      <c r="Y46" s="5">
        <f t="shared" si="39"/>
        <v>0</v>
      </c>
      <c r="Z46" s="5">
        <f t="shared" si="39"/>
        <v>0</v>
      </c>
      <c r="AA46" s="5">
        <f t="shared" si="39"/>
        <v>0</v>
      </c>
      <c r="AC46" s="31"/>
    </row>
    <row r="47" spans="1:31" ht="15.75" customHeight="1">
      <c r="B47" s="30" t="s">
        <v>45</v>
      </c>
      <c r="C47" s="5">
        <f t="shared" ref="C47:AA47" si="40">COUNTIFS(C$2:C$31,"ЗВ")</f>
        <v>0</v>
      </c>
      <c r="D47" s="5">
        <f t="shared" si="40"/>
        <v>0</v>
      </c>
      <c r="E47" s="5">
        <f t="shared" si="40"/>
        <v>0</v>
      </c>
      <c r="F47" s="5">
        <f t="shared" si="40"/>
        <v>0</v>
      </c>
      <c r="G47" s="5">
        <f t="shared" si="40"/>
        <v>0</v>
      </c>
      <c r="H47" s="5">
        <f t="shared" si="40"/>
        <v>0</v>
      </c>
      <c r="I47" s="5">
        <f t="shared" si="40"/>
        <v>0</v>
      </c>
      <c r="J47" s="5">
        <f t="shared" si="40"/>
        <v>0</v>
      </c>
      <c r="K47" s="5">
        <f t="shared" si="40"/>
        <v>0</v>
      </c>
      <c r="L47" s="5">
        <f t="shared" si="40"/>
        <v>0</v>
      </c>
      <c r="M47" s="5">
        <f t="shared" si="40"/>
        <v>0</v>
      </c>
      <c r="N47" s="5">
        <f t="shared" si="40"/>
        <v>0</v>
      </c>
      <c r="O47" s="5">
        <f t="shared" si="40"/>
        <v>0</v>
      </c>
      <c r="P47" s="5">
        <f t="shared" si="40"/>
        <v>0</v>
      </c>
      <c r="Q47" s="5">
        <f t="shared" si="40"/>
        <v>0</v>
      </c>
      <c r="R47" s="5">
        <f t="shared" si="40"/>
        <v>0</v>
      </c>
      <c r="S47" s="5">
        <f t="shared" si="40"/>
        <v>0</v>
      </c>
      <c r="T47" s="5">
        <f t="shared" si="40"/>
        <v>0</v>
      </c>
      <c r="U47" s="5">
        <f t="shared" si="40"/>
        <v>0</v>
      </c>
      <c r="V47" s="5">
        <f t="shared" si="40"/>
        <v>0</v>
      </c>
      <c r="W47" s="5">
        <f t="shared" si="40"/>
        <v>0</v>
      </c>
      <c r="X47" s="5">
        <f t="shared" si="40"/>
        <v>0</v>
      </c>
      <c r="Y47" s="5">
        <f t="shared" si="40"/>
        <v>0</v>
      </c>
      <c r="Z47" s="5">
        <f t="shared" si="40"/>
        <v>0</v>
      </c>
      <c r="AA47" s="5">
        <f t="shared" si="40"/>
        <v>0</v>
      </c>
      <c r="AC47" s="31"/>
    </row>
    <row r="48" spans="1:31" ht="15.75" customHeight="1">
      <c r="B48" s="30" t="s">
        <v>46</v>
      </c>
      <c r="C48" s="5">
        <f t="shared" ref="C48:AA48" si="41">COUNTIFS($C$2:$C$31,"ЗАР")</f>
        <v>0</v>
      </c>
      <c r="D48" s="5">
        <f t="shared" si="41"/>
        <v>0</v>
      </c>
      <c r="E48" s="5">
        <f t="shared" si="41"/>
        <v>0</v>
      </c>
      <c r="F48" s="5">
        <f t="shared" si="41"/>
        <v>0</v>
      </c>
      <c r="G48" s="5">
        <f t="shared" si="41"/>
        <v>0</v>
      </c>
      <c r="H48" s="5">
        <f t="shared" si="41"/>
        <v>0</v>
      </c>
      <c r="I48" s="5">
        <f t="shared" si="41"/>
        <v>0</v>
      </c>
      <c r="J48" s="5">
        <f t="shared" si="41"/>
        <v>0</v>
      </c>
      <c r="K48" s="5">
        <f t="shared" si="41"/>
        <v>0</v>
      </c>
      <c r="L48" s="5">
        <f t="shared" si="41"/>
        <v>0</v>
      </c>
      <c r="M48" s="5">
        <f t="shared" si="41"/>
        <v>0</v>
      </c>
      <c r="N48" s="5">
        <f t="shared" si="41"/>
        <v>0</v>
      </c>
      <c r="O48" s="5">
        <f t="shared" si="41"/>
        <v>0</v>
      </c>
      <c r="P48" s="5">
        <f t="shared" si="41"/>
        <v>0</v>
      </c>
      <c r="Q48" s="5">
        <f t="shared" si="41"/>
        <v>0</v>
      </c>
      <c r="R48" s="5">
        <f t="shared" si="41"/>
        <v>0</v>
      </c>
      <c r="S48" s="5">
        <f t="shared" si="41"/>
        <v>0</v>
      </c>
      <c r="T48" s="5">
        <f t="shared" si="41"/>
        <v>0</v>
      </c>
      <c r="U48" s="5">
        <f t="shared" si="41"/>
        <v>0</v>
      </c>
      <c r="V48" s="5">
        <f t="shared" si="41"/>
        <v>0</v>
      </c>
      <c r="W48" s="5">
        <f t="shared" si="41"/>
        <v>0</v>
      </c>
      <c r="X48" s="5">
        <f t="shared" si="41"/>
        <v>0</v>
      </c>
      <c r="Y48" s="5">
        <f t="shared" si="41"/>
        <v>0</v>
      </c>
      <c r="Z48" s="5">
        <f t="shared" si="41"/>
        <v>0</v>
      </c>
      <c r="AA48" s="5">
        <f t="shared" si="41"/>
        <v>0</v>
      </c>
      <c r="AC48" s="31"/>
    </row>
    <row r="49" spans="2:29" ht="15.75" customHeight="1">
      <c r="B49" s="30" t="s">
        <v>47</v>
      </c>
      <c r="C49" s="5">
        <f t="shared" ref="C49:AA49" si="42">COUNTIFS(C$2:C$31,"н/а")</f>
        <v>0</v>
      </c>
      <c r="D49" s="5">
        <f t="shared" si="42"/>
        <v>0</v>
      </c>
      <c r="E49" s="5">
        <f t="shared" si="42"/>
        <v>0</v>
      </c>
      <c r="F49" s="5">
        <f t="shared" si="42"/>
        <v>0</v>
      </c>
      <c r="G49" s="5">
        <f t="shared" si="42"/>
        <v>0</v>
      </c>
      <c r="H49" s="5">
        <f t="shared" si="42"/>
        <v>0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0</v>
      </c>
      <c r="M49" s="5">
        <f t="shared" si="42"/>
        <v>0</v>
      </c>
      <c r="N49" s="5">
        <f t="shared" si="42"/>
        <v>0</v>
      </c>
      <c r="O49" s="5">
        <f t="shared" si="42"/>
        <v>0</v>
      </c>
      <c r="P49" s="5">
        <f t="shared" si="42"/>
        <v>0</v>
      </c>
      <c r="Q49" s="5">
        <f t="shared" si="42"/>
        <v>0</v>
      </c>
      <c r="R49" s="5">
        <f t="shared" si="42"/>
        <v>0</v>
      </c>
      <c r="S49" s="5">
        <f t="shared" si="42"/>
        <v>0</v>
      </c>
      <c r="T49" s="5">
        <f t="shared" si="42"/>
        <v>0</v>
      </c>
      <c r="U49" s="5">
        <f t="shared" si="42"/>
        <v>0</v>
      </c>
      <c r="V49" s="5">
        <f t="shared" si="42"/>
        <v>0</v>
      </c>
      <c r="W49" s="5">
        <f t="shared" si="42"/>
        <v>0</v>
      </c>
      <c r="X49" s="5">
        <f t="shared" si="42"/>
        <v>0</v>
      </c>
      <c r="Y49" s="5">
        <f t="shared" si="42"/>
        <v>0</v>
      </c>
      <c r="Z49" s="5">
        <f t="shared" si="42"/>
        <v>0</v>
      </c>
      <c r="AA49" s="5">
        <f t="shared" si="42"/>
        <v>0</v>
      </c>
      <c r="AC49" s="31"/>
    </row>
    <row r="50" spans="2:29" ht="15.75" customHeight="1">
      <c r="B50" s="30" t="s">
        <v>58</v>
      </c>
      <c r="C50" s="5">
        <f t="shared" ref="C50:AA50" si="43">SUM(C35:C46)</f>
        <v>11</v>
      </c>
      <c r="D50" s="5">
        <f t="shared" si="43"/>
        <v>11</v>
      </c>
      <c r="E50" s="5">
        <f t="shared" si="43"/>
        <v>0</v>
      </c>
      <c r="F50" s="5">
        <f t="shared" si="43"/>
        <v>11</v>
      </c>
      <c r="G50" s="5">
        <f t="shared" si="43"/>
        <v>11</v>
      </c>
      <c r="H50" s="5">
        <f t="shared" si="43"/>
        <v>11</v>
      </c>
      <c r="I50" s="5">
        <f t="shared" si="43"/>
        <v>11</v>
      </c>
      <c r="J50" s="5">
        <f t="shared" si="43"/>
        <v>11</v>
      </c>
      <c r="K50" s="5">
        <f t="shared" si="43"/>
        <v>11</v>
      </c>
      <c r="L50" s="5">
        <f t="shared" si="43"/>
        <v>11</v>
      </c>
      <c r="M50" s="5">
        <f t="shared" si="43"/>
        <v>11</v>
      </c>
      <c r="N50" s="5">
        <f t="shared" si="43"/>
        <v>11</v>
      </c>
      <c r="O50" s="5">
        <f t="shared" si="43"/>
        <v>11</v>
      </c>
      <c r="P50" s="5">
        <f t="shared" si="43"/>
        <v>11</v>
      </c>
      <c r="Q50" s="5">
        <f t="shared" si="43"/>
        <v>11</v>
      </c>
      <c r="R50" s="5">
        <f t="shared" si="43"/>
        <v>0</v>
      </c>
      <c r="S50" s="5">
        <f t="shared" si="43"/>
        <v>0</v>
      </c>
      <c r="T50" s="5">
        <f t="shared" si="43"/>
        <v>0</v>
      </c>
      <c r="U50" s="5">
        <f t="shared" si="43"/>
        <v>0</v>
      </c>
      <c r="V50" s="5">
        <f t="shared" si="43"/>
        <v>0</v>
      </c>
      <c r="W50" s="5">
        <f t="shared" si="43"/>
        <v>0</v>
      </c>
      <c r="X50" s="5">
        <f t="shared" si="43"/>
        <v>0</v>
      </c>
      <c r="Y50" s="5">
        <f t="shared" si="43"/>
        <v>0</v>
      </c>
      <c r="Z50" s="5">
        <f t="shared" si="43"/>
        <v>0</v>
      </c>
      <c r="AA50" s="5">
        <f t="shared" si="43"/>
        <v>0</v>
      </c>
      <c r="AC50" s="31"/>
    </row>
    <row r="51" spans="2:29" ht="15.75" customHeight="1">
      <c r="AC51" s="31"/>
    </row>
    <row r="52" spans="2:29" ht="15.75" customHeight="1">
      <c r="AC52" s="31"/>
    </row>
    <row r="53" spans="2:29" ht="15.75" customHeight="1">
      <c r="AC53" s="31"/>
    </row>
    <row r="54" spans="2:29" ht="15.75" customHeight="1">
      <c r="AC54" s="31"/>
    </row>
    <row r="55" spans="2:29" ht="15.75" customHeight="1">
      <c r="AC55" s="31"/>
    </row>
    <row r="56" spans="2:29" ht="15.75" customHeight="1">
      <c r="AC56" s="31"/>
    </row>
    <row r="57" spans="2:29" ht="15.75" customHeight="1">
      <c r="AC57" s="31"/>
    </row>
    <row r="58" spans="2:29" ht="15.75" customHeight="1">
      <c r="AC58" s="31"/>
    </row>
    <row r="59" spans="2:29" ht="15.75" customHeight="1">
      <c r="AC59" s="31"/>
    </row>
    <row r="60" spans="2:29" ht="15.75" customHeight="1">
      <c r="AC60" s="31"/>
    </row>
    <row r="61" spans="2:29" ht="15.75" customHeight="1">
      <c r="AC61" s="31"/>
    </row>
    <row r="62" spans="2:29" ht="15.75" customHeight="1">
      <c r="AC62" s="31"/>
    </row>
    <row r="63" spans="2:29" ht="15.75" customHeight="1">
      <c r="AC63" s="31"/>
    </row>
    <row r="64" spans="2:29" ht="15.75" customHeight="1">
      <c r="AC64" s="31"/>
    </row>
    <row r="65" spans="29:29" ht="15.75" customHeight="1">
      <c r="AC65" s="31"/>
    </row>
    <row r="66" spans="29:29" ht="15.75" customHeight="1">
      <c r="AC66" s="31"/>
    </row>
    <row r="67" spans="29:29" ht="15.75" customHeight="1">
      <c r="AC67" s="31"/>
    </row>
    <row r="68" spans="29:29" ht="15.75" customHeight="1">
      <c r="AC68" s="31"/>
    </row>
    <row r="69" spans="29:29" ht="15.75" customHeight="1">
      <c r="AC69" s="31"/>
    </row>
    <row r="70" spans="29:29" ht="15.75" customHeight="1">
      <c r="AC70" s="31"/>
    </row>
    <row r="71" spans="29:29" ht="15.75" customHeight="1">
      <c r="AC71" s="31"/>
    </row>
    <row r="72" spans="29:29" ht="15.75" customHeight="1">
      <c r="AC72" s="31"/>
    </row>
    <row r="73" spans="29:29" ht="15.75" customHeight="1">
      <c r="AC73" s="31"/>
    </row>
    <row r="74" spans="29:29" ht="15.75" customHeight="1">
      <c r="AC74" s="31"/>
    </row>
    <row r="75" spans="29:29" ht="15.75" customHeight="1">
      <c r="AC75" s="31"/>
    </row>
    <row r="76" spans="29:29" ht="15.75" customHeight="1">
      <c r="AC76" s="31"/>
    </row>
    <row r="77" spans="29:29" ht="15.75" customHeight="1">
      <c r="AC77" s="31"/>
    </row>
    <row r="78" spans="29:29" ht="15.75" customHeight="1">
      <c r="AC78" s="31"/>
    </row>
    <row r="79" spans="29:29" ht="15.75" customHeight="1">
      <c r="AC79" s="31"/>
    </row>
    <row r="80" spans="29:29" ht="15.75" customHeight="1">
      <c r="AC80" s="31"/>
    </row>
    <row r="81" spans="29:29" ht="15.75" customHeight="1">
      <c r="AC81" s="31"/>
    </row>
    <row r="82" spans="29:29" ht="15.75" customHeight="1">
      <c r="AC82" s="31"/>
    </row>
    <row r="83" spans="29:29" ht="15.75" customHeight="1">
      <c r="AC83" s="31"/>
    </row>
    <row r="84" spans="29:29" ht="15.75" customHeight="1">
      <c r="AC84" s="31"/>
    </row>
    <row r="85" spans="29:29" ht="15.75" customHeight="1">
      <c r="AC85" s="31"/>
    </row>
    <row r="86" spans="29:29" ht="15.75" customHeight="1">
      <c r="AC86" s="31"/>
    </row>
    <row r="87" spans="29:29" ht="15.75" customHeight="1">
      <c r="AC87" s="31"/>
    </row>
    <row r="88" spans="29:29" ht="15.75" customHeight="1">
      <c r="AC88" s="31"/>
    </row>
    <row r="89" spans="29:29" ht="15.75" customHeight="1">
      <c r="AC89" s="31"/>
    </row>
    <row r="90" spans="29:29" ht="15.75" customHeight="1">
      <c r="AC90" s="31"/>
    </row>
    <row r="91" spans="29:29" ht="15.75" customHeight="1">
      <c r="AC91" s="31"/>
    </row>
    <row r="92" spans="29:29" ht="15.75" customHeight="1">
      <c r="AC92" s="31"/>
    </row>
    <row r="93" spans="29:29" ht="15.75" customHeight="1">
      <c r="AC93" s="31"/>
    </row>
    <row r="94" spans="29:29" ht="15.75" customHeight="1">
      <c r="AC94" s="31"/>
    </row>
    <row r="95" spans="29:29" ht="15.75" customHeight="1">
      <c r="AC95" s="31"/>
    </row>
    <row r="96" spans="29:29" ht="15.75" customHeight="1">
      <c r="AC96" s="31"/>
    </row>
    <row r="97" spans="29:29" ht="15.75" customHeight="1">
      <c r="AC97" s="31"/>
    </row>
    <row r="98" spans="29:29" ht="15.75" customHeight="1">
      <c r="AC98" s="31"/>
    </row>
    <row r="99" spans="29:29" ht="15.75" customHeight="1">
      <c r="AC99" s="31"/>
    </row>
    <row r="100" spans="29:29" ht="15.75" customHeight="1">
      <c r="AC100" s="31"/>
    </row>
    <row r="101" spans="29:29" ht="15.75" customHeight="1">
      <c r="AC101" s="31"/>
    </row>
    <row r="102" spans="29:29" ht="15.75" customHeight="1">
      <c r="AC102" s="31"/>
    </row>
    <row r="103" spans="29:29" ht="15.75" customHeight="1">
      <c r="AC103" s="31"/>
    </row>
    <row r="104" spans="29:29" ht="15.75" customHeight="1">
      <c r="AC104" s="31"/>
    </row>
    <row r="105" spans="29:29" ht="15.75" customHeight="1">
      <c r="AC105" s="31"/>
    </row>
    <row r="106" spans="29:29" ht="15.75" customHeight="1">
      <c r="AC106" s="31"/>
    </row>
    <row r="107" spans="29:29" ht="15.75" customHeight="1">
      <c r="AC107" s="31"/>
    </row>
    <row r="108" spans="29:29" ht="15.75" customHeight="1">
      <c r="AC108" s="31"/>
    </row>
    <row r="109" spans="29:29" ht="15.75" customHeight="1">
      <c r="AC109" s="31"/>
    </row>
    <row r="110" spans="29:29" ht="15.75" customHeight="1">
      <c r="AC110" s="31"/>
    </row>
    <row r="111" spans="29:29" ht="15.75" customHeight="1">
      <c r="AC111" s="31"/>
    </row>
    <row r="112" spans="29:29" ht="15.75" customHeight="1">
      <c r="AC112" s="31"/>
    </row>
    <row r="113" spans="29:29" ht="15.75" customHeight="1">
      <c r="AC113" s="31"/>
    </row>
    <row r="114" spans="29:29" ht="15.75" customHeight="1">
      <c r="AC114" s="31"/>
    </row>
    <row r="115" spans="29:29" ht="15.75" customHeight="1">
      <c r="AC115" s="31"/>
    </row>
    <row r="116" spans="29:29" ht="15.75" customHeight="1">
      <c r="AC116" s="31"/>
    </row>
    <row r="117" spans="29:29" ht="15.75" customHeight="1">
      <c r="AC117" s="31"/>
    </row>
    <row r="118" spans="29:29" ht="15.75" customHeight="1">
      <c r="AC118" s="31"/>
    </row>
    <row r="119" spans="29:29" ht="15.75" customHeight="1">
      <c r="AC119" s="31"/>
    </row>
    <row r="120" spans="29:29" ht="15.75" customHeight="1">
      <c r="AC120" s="31"/>
    </row>
    <row r="121" spans="29:29" ht="15.75" customHeight="1">
      <c r="AC121" s="31"/>
    </row>
    <row r="122" spans="29:29" ht="15.75" customHeight="1">
      <c r="AC122" s="31"/>
    </row>
    <row r="123" spans="29:29" ht="15.75" customHeight="1">
      <c r="AC123" s="31"/>
    </row>
    <row r="124" spans="29:29" ht="15.75" customHeight="1">
      <c r="AC124" s="31"/>
    </row>
    <row r="125" spans="29:29" ht="15.75" customHeight="1">
      <c r="AC125" s="31"/>
    </row>
    <row r="126" spans="29:29" ht="15.75" customHeight="1">
      <c r="AC126" s="31"/>
    </row>
    <row r="127" spans="29:29" ht="15.75" customHeight="1">
      <c r="AC127" s="31"/>
    </row>
    <row r="128" spans="29:29" ht="15.75" customHeight="1">
      <c r="AC128" s="31"/>
    </row>
    <row r="129" spans="29:29" ht="15.75" customHeight="1">
      <c r="AC129" s="31"/>
    </row>
    <row r="130" spans="29:29" ht="15.75" customHeight="1">
      <c r="AC130" s="31"/>
    </row>
    <row r="131" spans="29:29" ht="15.75" customHeight="1">
      <c r="AC131" s="31"/>
    </row>
    <row r="132" spans="29:29" ht="15.75" customHeight="1">
      <c r="AC132" s="31"/>
    </row>
    <row r="133" spans="29:29" ht="15.75" customHeight="1">
      <c r="AC133" s="31"/>
    </row>
    <row r="134" spans="29:29" ht="15.75" customHeight="1">
      <c r="AC134" s="31"/>
    </row>
    <row r="135" spans="29:29" ht="15.75" customHeight="1">
      <c r="AC135" s="31"/>
    </row>
    <row r="136" spans="29:29" ht="15.75" customHeight="1">
      <c r="AC136" s="31"/>
    </row>
    <row r="137" spans="29:29" ht="15.75" customHeight="1">
      <c r="AC137" s="31"/>
    </row>
    <row r="138" spans="29:29" ht="15.75" customHeight="1">
      <c r="AC138" s="31"/>
    </row>
    <row r="139" spans="29:29" ht="15.75" customHeight="1">
      <c r="AC139" s="31"/>
    </row>
    <row r="140" spans="29:29" ht="15.75" customHeight="1">
      <c r="AC140" s="31"/>
    </row>
    <row r="141" spans="29:29" ht="15.75" customHeight="1">
      <c r="AC141" s="31"/>
    </row>
    <row r="142" spans="29:29" ht="15.75" customHeight="1">
      <c r="AC142" s="31"/>
    </row>
    <row r="143" spans="29:29" ht="15.75" customHeight="1">
      <c r="AC143" s="31"/>
    </row>
    <row r="144" spans="29:29" ht="15.75" customHeight="1">
      <c r="AC144" s="31"/>
    </row>
    <row r="145" spans="29:29" ht="15.75" customHeight="1">
      <c r="AC145" s="31"/>
    </row>
    <row r="146" spans="29:29" ht="15.75" customHeight="1">
      <c r="AC146" s="31"/>
    </row>
    <row r="147" spans="29:29" ht="15.75" customHeight="1">
      <c r="AC147" s="31"/>
    </row>
    <row r="148" spans="29:29" ht="15.75" customHeight="1">
      <c r="AC148" s="31"/>
    </row>
    <row r="149" spans="29:29" ht="15.75" customHeight="1">
      <c r="AC149" s="31"/>
    </row>
    <row r="150" spans="29:29" ht="15.75" customHeight="1">
      <c r="AC150" s="31"/>
    </row>
    <row r="151" spans="29:29" ht="15.75" customHeight="1">
      <c r="AC151" s="31"/>
    </row>
    <row r="152" spans="29:29" ht="15.75" customHeight="1">
      <c r="AC152" s="31"/>
    </row>
    <row r="153" spans="29:29" ht="15.75" customHeight="1">
      <c r="AC153" s="31"/>
    </row>
    <row r="154" spans="29:29" ht="15.75" customHeight="1">
      <c r="AC154" s="31"/>
    </row>
    <row r="155" spans="29:29" ht="15.75" customHeight="1">
      <c r="AC155" s="31"/>
    </row>
    <row r="156" spans="29:29" ht="15.75" customHeight="1">
      <c r="AC156" s="31"/>
    </row>
    <row r="157" spans="29:29" ht="15.75" customHeight="1">
      <c r="AC157" s="31"/>
    </row>
    <row r="158" spans="29:29" ht="15.75" customHeight="1">
      <c r="AC158" s="31"/>
    </row>
    <row r="159" spans="29:29" ht="15.75" customHeight="1">
      <c r="AC159" s="31"/>
    </row>
    <row r="160" spans="29:29" ht="15.75" customHeight="1">
      <c r="AC160" s="31"/>
    </row>
    <row r="161" spans="29:29" ht="15.75" customHeight="1">
      <c r="AC161" s="31"/>
    </row>
    <row r="162" spans="29:29" ht="15.75" customHeight="1">
      <c r="AC162" s="31"/>
    </row>
    <row r="163" spans="29:29" ht="15.75" customHeight="1">
      <c r="AC163" s="31"/>
    </row>
    <row r="164" spans="29:29" ht="15.75" customHeight="1">
      <c r="AC164" s="31"/>
    </row>
    <row r="165" spans="29:29" ht="15.75" customHeight="1">
      <c r="AC165" s="31"/>
    </row>
    <row r="166" spans="29:29" ht="15.75" customHeight="1">
      <c r="AC166" s="31"/>
    </row>
    <row r="167" spans="29:29" ht="15.75" customHeight="1">
      <c r="AC167" s="31"/>
    </row>
    <row r="168" spans="29:29" ht="15.75" customHeight="1">
      <c r="AC168" s="31"/>
    </row>
    <row r="169" spans="29:29" ht="15.75" customHeight="1">
      <c r="AC169" s="31"/>
    </row>
    <row r="170" spans="29:29" ht="15.75" customHeight="1">
      <c r="AC170" s="31"/>
    </row>
    <row r="171" spans="29:29" ht="15.75" customHeight="1">
      <c r="AC171" s="31"/>
    </row>
    <row r="172" spans="29:29" ht="15.75" customHeight="1">
      <c r="AC172" s="31"/>
    </row>
    <row r="173" spans="29:29" ht="15.75" customHeight="1">
      <c r="AC173" s="31"/>
    </row>
    <row r="174" spans="29:29" ht="15.75" customHeight="1">
      <c r="AC174" s="31"/>
    </row>
    <row r="175" spans="29:29" ht="15.75" customHeight="1">
      <c r="AC175" s="31"/>
    </row>
    <row r="176" spans="29:29" ht="15.75" customHeight="1">
      <c r="AC176" s="31"/>
    </row>
    <row r="177" spans="29:29" ht="15.75" customHeight="1">
      <c r="AC177" s="31"/>
    </row>
    <row r="178" spans="29:29" ht="15.75" customHeight="1">
      <c r="AC178" s="31"/>
    </row>
    <row r="179" spans="29:29" ht="15.75" customHeight="1">
      <c r="AC179" s="31"/>
    </row>
    <row r="180" spans="29:29" ht="15.75" customHeight="1">
      <c r="AC180" s="31"/>
    </row>
    <row r="181" spans="29:29" ht="15.75" customHeight="1">
      <c r="AC181" s="31"/>
    </row>
    <row r="182" spans="29:29" ht="15.75" customHeight="1">
      <c r="AC182" s="31"/>
    </row>
    <row r="183" spans="29:29" ht="15.75" customHeight="1">
      <c r="AC183" s="31"/>
    </row>
    <row r="184" spans="29:29" ht="15.75" customHeight="1">
      <c r="AC184" s="31"/>
    </row>
    <row r="185" spans="29:29" ht="15.75" customHeight="1">
      <c r="AC185" s="31"/>
    </row>
    <row r="186" spans="29:29" ht="15.75" customHeight="1">
      <c r="AC186" s="31"/>
    </row>
    <row r="187" spans="29:29" ht="15.75" customHeight="1">
      <c r="AC187" s="31"/>
    </row>
    <row r="188" spans="29:29" ht="15.75" customHeight="1">
      <c r="AC188" s="31"/>
    </row>
    <row r="189" spans="29:29" ht="15.75" customHeight="1">
      <c r="AC189" s="31"/>
    </row>
    <row r="190" spans="29:29" ht="15.75" customHeight="1">
      <c r="AC190" s="31"/>
    </row>
    <row r="191" spans="29:29" ht="15.75" customHeight="1">
      <c r="AC191" s="31"/>
    </row>
    <row r="192" spans="29:29" ht="15.75" customHeight="1">
      <c r="AC192" s="31"/>
    </row>
    <row r="193" spans="29:29" ht="15.75" customHeight="1">
      <c r="AC193" s="31"/>
    </row>
    <row r="194" spans="29:29" ht="15.75" customHeight="1">
      <c r="AC194" s="31"/>
    </row>
    <row r="195" spans="29:29" ht="15.75" customHeight="1">
      <c r="AC195" s="31"/>
    </row>
    <row r="196" spans="29:29" ht="15.75" customHeight="1">
      <c r="AC196" s="31"/>
    </row>
    <row r="197" spans="29:29" ht="15.75" customHeight="1">
      <c r="AC197" s="31"/>
    </row>
    <row r="198" spans="29:29" ht="15.75" customHeight="1">
      <c r="AC198" s="31"/>
    </row>
    <row r="199" spans="29:29" ht="15.75" customHeight="1">
      <c r="AC199" s="31"/>
    </row>
    <row r="200" spans="29:29" ht="15.75" customHeight="1">
      <c r="AC200" s="31"/>
    </row>
    <row r="201" spans="29:29" ht="15.75" customHeight="1">
      <c r="AC201" s="31"/>
    </row>
    <row r="202" spans="29:29" ht="15.75" customHeight="1">
      <c r="AC202" s="31"/>
    </row>
    <row r="203" spans="29:29" ht="15.75" customHeight="1">
      <c r="AC203" s="31"/>
    </row>
    <row r="204" spans="29:29" ht="15.75" customHeight="1">
      <c r="AC204" s="31"/>
    </row>
    <row r="205" spans="29:29" ht="15.75" customHeight="1">
      <c r="AC205" s="31"/>
    </row>
    <row r="206" spans="29:29" ht="15.75" customHeight="1">
      <c r="AC206" s="31"/>
    </row>
    <row r="207" spans="29:29" ht="15.75" customHeight="1">
      <c r="AC207" s="31"/>
    </row>
    <row r="208" spans="29:29" ht="15.75" customHeight="1">
      <c r="AC208" s="31"/>
    </row>
    <row r="209" spans="29:29" ht="15.75" customHeight="1">
      <c r="AC209" s="31"/>
    </row>
    <row r="210" spans="29:29" ht="15.75" customHeight="1">
      <c r="AC210" s="31"/>
    </row>
    <row r="211" spans="29:29" ht="15.75" customHeight="1">
      <c r="AC211" s="31"/>
    </row>
    <row r="212" spans="29:29" ht="15.75" customHeight="1">
      <c r="AC212" s="31"/>
    </row>
    <row r="213" spans="29:29" ht="15.75" customHeight="1">
      <c r="AC213" s="31"/>
    </row>
    <row r="214" spans="29:29" ht="15.75" customHeight="1">
      <c r="AC214" s="31"/>
    </row>
    <row r="215" spans="29:29" ht="15.75" customHeight="1">
      <c r="AC215" s="31"/>
    </row>
    <row r="216" spans="29:29" ht="15.75" customHeight="1">
      <c r="AC216" s="31"/>
    </row>
    <row r="217" spans="29:29" ht="15.75" customHeight="1">
      <c r="AC217" s="31"/>
    </row>
    <row r="218" spans="29:29" ht="15.75" customHeight="1">
      <c r="AC218" s="31"/>
    </row>
    <row r="219" spans="29:29" ht="15.75" customHeight="1">
      <c r="AC219" s="31"/>
    </row>
    <row r="220" spans="29:29" ht="15.75" customHeight="1">
      <c r="AC220" s="31"/>
    </row>
    <row r="221" spans="29:29" ht="15.75" customHeight="1">
      <c r="AC221" s="31"/>
    </row>
    <row r="222" spans="29:29" ht="15.75" customHeight="1">
      <c r="AC222" s="31"/>
    </row>
    <row r="223" spans="29:29" ht="15.75" customHeight="1">
      <c r="AC223" s="31"/>
    </row>
    <row r="224" spans="29:29" ht="15.75" customHeight="1">
      <c r="AC224" s="31"/>
    </row>
    <row r="225" spans="29:29" ht="15.75" customHeight="1">
      <c r="AC225" s="31"/>
    </row>
    <row r="226" spans="29:29" ht="15.75" customHeight="1">
      <c r="AC226" s="31"/>
    </row>
    <row r="227" spans="29:29" ht="15.75" customHeight="1">
      <c r="AC227" s="31"/>
    </row>
    <row r="228" spans="29:29" ht="15.75" customHeight="1">
      <c r="AC228" s="31"/>
    </row>
    <row r="229" spans="29:29" ht="15.75" customHeight="1">
      <c r="AC229" s="31"/>
    </row>
    <row r="230" spans="29:29" ht="15.75" customHeight="1">
      <c r="AC230" s="31"/>
    </row>
    <row r="231" spans="29:29" ht="15.75" customHeight="1">
      <c r="AC231" s="31"/>
    </row>
    <row r="232" spans="29:29" ht="15.75" customHeight="1">
      <c r="AC232" s="31"/>
    </row>
    <row r="233" spans="29:29" ht="15.75" customHeight="1">
      <c r="AC233" s="31"/>
    </row>
    <row r="234" spans="29:29" ht="15.75" customHeight="1">
      <c r="AC234" s="31"/>
    </row>
    <row r="235" spans="29:29" ht="15.75" customHeight="1">
      <c r="AC235" s="31"/>
    </row>
    <row r="236" spans="29:29" ht="15.75" customHeight="1">
      <c r="AC236" s="31"/>
    </row>
    <row r="237" spans="29:29" ht="15.75" customHeight="1">
      <c r="AC237" s="31"/>
    </row>
    <row r="238" spans="29:29" ht="15.75" customHeight="1">
      <c r="AC238" s="31"/>
    </row>
    <row r="239" spans="29:29" ht="15.75" customHeight="1">
      <c r="AC239" s="31"/>
    </row>
    <row r="240" spans="29:29" ht="15.75" customHeight="1">
      <c r="AC240" s="31"/>
    </row>
    <row r="241" spans="29:29" ht="15.75" customHeight="1">
      <c r="AC241" s="31"/>
    </row>
    <row r="242" spans="29:29" ht="15.75" customHeight="1">
      <c r="AC242" s="31"/>
    </row>
    <row r="243" spans="29:29" ht="15.75" customHeight="1">
      <c r="AC243" s="31"/>
    </row>
    <row r="244" spans="29:29" ht="15.75" customHeight="1">
      <c r="AC244" s="31"/>
    </row>
    <row r="245" spans="29:29" ht="15.75" customHeight="1">
      <c r="AC245" s="31"/>
    </row>
    <row r="246" spans="29:29" ht="15.75" customHeight="1">
      <c r="AC246" s="31"/>
    </row>
    <row r="247" spans="29:29" ht="15.75" customHeight="1">
      <c r="AC247" s="31"/>
    </row>
    <row r="248" spans="29:29" ht="15.75" customHeight="1">
      <c r="AC248" s="31"/>
    </row>
    <row r="249" spans="29:29" ht="15.75" customHeight="1">
      <c r="AC249" s="31"/>
    </row>
    <row r="250" spans="29:29" ht="15.75" customHeight="1">
      <c r="AC250" s="31"/>
    </row>
    <row r="251" spans="29:29" ht="15.75" customHeight="1">
      <c r="AC251" s="31"/>
    </row>
    <row r="252" spans="29:29" ht="15.75" customHeight="1">
      <c r="AC252" s="31"/>
    </row>
    <row r="253" spans="29:29" ht="15.75" customHeight="1">
      <c r="AC253" s="31"/>
    </row>
    <row r="254" spans="29:29" ht="15.75" customHeight="1">
      <c r="AC254" s="31"/>
    </row>
    <row r="255" spans="29:29" ht="15.75" customHeight="1">
      <c r="AC255" s="31"/>
    </row>
    <row r="256" spans="29:29" ht="15.75" customHeight="1">
      <c r="AC256" s="31"/>
    </row>
    <row r="257" spans="29:29" ht="15.75" customHeight="1">
      <c r="AC257" s="31"/>
    </row>
    <row r="258" spans="29:29" ht="15.75" customHeight="1">
      <c r="AC258" s="31"/>
    </row>
    <row r="259" spans="29:29" ht="15.75" customHeight="1">
      <c r="AC259" s="31"/>
    </row>
    <row r="260" spans="29:29" ht="15.75" customHeight="1">
      <c r="AC260" s="31"/>
    </row>
    <row r="261" spans="29:29" ht="15.75" customHeight="1">
      <c r="AC261" s="31"/>
    </row>
    <row r="262" spans="29:29" ht="15.75" customHeight="1">
      <c r="AC262" s="31"/>
    </row>
    <row r="263" spans="29:29" ht="15.75" customHeight="1">
      <c r="AC263" s="31"/>
    </row>
    <row r="264" spans="29:29" ht="15.75" customHeight="1">
      <c r="AC264" s="31"/>
    </row>
    <row r="265" spans="29:29" ht="15.75" customHeight="1">
      <c r="AC265" s="31"/>
    </row>
    <row r="266" spans="29:29" ht="15.75" customHeight="1">
      <c r="AC266" s="31"/>
    </row>
    <row r="267" spans="29:29" ht="15.75" customHeight="1">
      <c r="AC267" s="31"/>
    </row>
    <row r="268" spans="29:29" ht="15.75" customHeight="1">
      <c r="AC268" s="31"/>
    </row>
    <row r="269" spans="29:29" ht="15.75" customHeight="1">
      <c r="AC269" s="31"/>
    </row>
    <row r="270" spans="29:29" ht="15.75" customHeight="1">
      <c r="AC270" s="31"/>
    </row>
    <row r="271" spans="29:29" ht="15.75" customHeight="1">
      <c r="AC271" s="31"/>
    </row>
    <row r="272" spans="29:29" ht="15.75" customHeight="1">
      <c r="AC272" s="31"/>
    </row>
    <row r="273" spans="29:29" ht="15.75" customHeight="1">
      <c r="AC273" s="31"/>
    </row>
    <row r="274" spans="29:29" ht="15.75" customHeight="1">
      <c r="AC274" s="31"/>
    </row>
    <row r="275" spans="29:29" ht="15.75" customHeight="1">
      <c r="AC275" s="31"/>
    </row>
    <row r="276" spans="29:29" ht="15.75" customHeight="1">
      <c r="AC276" s="31"/>
    </row>
    <row r="277" spans="29:29" ht="15.75" customHeight="1">
      <c r="AC277" s="31"/>
    </row>
    <row r="278" spans="29:29" ht="15.75" customHeight="1">
      <c r="AC278" s="31"/>
    </row>
    <row r="279" spans="29:29" ht="15.75" customHeight="1">
      <c r="AC279" s="31"/>
    </row>
    <row r="280" spans="29:29" ht="15.75" customHeight="1">
      <c r="AC280" s="31"/>
    </row>
    <row r="281" spans="29:29" ht="15.75" customHeight="1">
      <c r="AC281" s="31"/>
    </row>
    <row r="282" spans="29:29" ht="15.75" customHeight="1">
      <c r="AC282" s="31"/>
    </row>
    <row r="283" spans="29:29" ht="15.75" customHeight="1">
      <c r="AC283" s="31"/>
    </row>
    <row r="284" spans="29:29" ht="15.75" customHeight="1">
      <c r="AC284" s="31"/>
    </row>
    <row r="285" spans="29:29" ht="15.75" customHeight="1">
      <c r="AC285" s="31"/>
    </row>
    <row r="286" spans="29:29" ht="15.75" customHeight="1">
      <c r="AC286" s="31"/>
    </row>
    <row r="287" spans="29:29" ht="15.75" customHeight="1">
      <c r="AC287" s="31"/>
    </row>
    <row r="288" spans="29:29" ht="15.75" customHeight="1">
      <c r="AC288" s="31"/>
    </row>
    <row r="289" spans="29:29" ht="15.75" customHeight="1">
      <c r="AC289" s="31"/>
    </row>
    <row r="290" spans="29:29" ht="15.75" customHeight="1">
      <c r="AC290" s="31"/>
    </row>
    <row r="291" spans="29:29" ht="15.75" customHeight="1">
      <c r="AC291" s="31"/>
    </row>
    <row r="292" spans="29:29" ht="15.75" customHeight="1">
      <c r="AC292" s="31"/>
    </row>
    <row r="293" spans="29:29" ht="15.75" customHeight="1">
      <c r="AC293" s="31"/>
    </row>
    <row r="294" spans="29:29" ht="15.75" customHeight="1">
      <c r="AC294" s="31"/>
    </row>
    <row r="295" spans="29:29" ht="15.75" customHeight="1">
      <c r="AC295" s="31"/>
    </row>
    <row r="296" spans="29:29" ht="15.75" customHeight="1">
      <c r="AC296" s="31"/>
    </row>
    <row r="297" spans="29:29" ht="15.75" customHeight="1">
      <c r="AC297" s="31"/>
    </row>
    <row r="298" spans="29:29" ht="15.75" customHeight="1">
      <c r="AC298" s="31"/>
    </row>
    <row r="299" spans="29:29" ht="15.75" customHeight="1">
      <c r="AC299" s="31"/>
    </row>
    <row r="300" spans="29:29" ht="15.75" customHeight="1">
      <c r="AC300" s="31"/>
    </row>
    <row r="301" spans="29:29" ht="15.75" customHeight="1">
      <c r="AC301" s="31"/>
    </row>
    <row r="302" spans="29:29" ht="15.75" customHeight="1">
      <c r="AC302" s="31"/>
    </row>
    <row r="303" spans="29:29" ht="15.75" customHeight="1">
      <c r="AC303" s="31"/>
    </row>
    <row r="304" spans="29:29" ht="15.75" customHeight="1">
      <c r="AC304" s="31"/>
    </row>
    <row r="305" spans="29:29" ht="15.75" customHeight="1">
      <c r="AC305" s="31"/>
    </row>
    <row r="306" spans="29:29" ht="15.75" customHeight="1">
      <c r="AC306" s="31"/>
    </row>
    <row r="307" spans="29:29" ht="15.75" customHeight="1">
      <c r="AC307" s="31"/>
    </row>
    <row r="308" spans="29:29" ht="15.75" customHeight="1">
      <c r="AC308" s="31"/>
    </row>
    <row r="309" spans="29:29" ht="15.75" customHeight="1">
      <c r="AC309" s="31"/>
    </row>
    <row r="310" spans="29:29" ht="15.75" customHeight="1">
      <c r="AC310" s="31"/>
    </row>
    <row r="311" spans="29:29" ht="15.75" customHeight="1">
      <c r="AC311" s="31"/>
    </row>
    <row r="312" spans="29:29" ht="15.75" customHeight="1">
      <c r="AC312" s="31"/>
    </row>
    <row r="313" spans="29:29" ht="15.75" customHeight="1">
      <c r="AC313" s="31"/>
    </row>
    <row r="314" spans="29:29" ht="15.75" customHeight="1">
      <c r="AC314" s="31"/>
    </row>
    <row r="315" spans="29:29" ht="15.75" customHeight="1">
      <c r="AC315" s="31"/>
    </row>
    <row r="316" spans="29:29" ht="15.75" customHeight="1">
      <c r="AC316" s="31"/>
    </row>
    <row r="317" spans="29:29" ht="15.75" customHeight="1">
      <c r="AC317" s="31"/>
    </row>
    <row r="318" spans="29:29" ht="15.75" customHeight="1">
      <c r="AC318" s="31"/>
    </row>
    <row r="319" spans="29:29" ht="15.75" customHeight="1">
      <c r="AC319" s="31"/>
    </row>
    <row r="320" spans="29:29" ht="15.75" customHeight="1">
      <c r="AC320" s="31"/>
    </row>
    <row r="321" spans="29:29" ht="15.75" customHeight="1">
      <c r="AC321" s="31"/>
    </row>
    <row r="322" spans="29:29" ht="15.75" customHeight="1">
      <c r="AC322" s="31"/>
    </row>
    <row r="323" spans="29:29" ht="15.75" customHeight="1">
      <c r="AC323" s="31"/>
    </row>
    <row r="324" spans="29:29" ht="15.75" customHeight="1">
      <c r="AC324" s="31"/>
    </row>
    <row r="325" spans="29:29" ht="15.75" customHeight="1">
      <c r="AC325" s="31"/>
    </row>
    <row r="326" spans="29:29" ht="15.75" customHeight="1">
      <c r="AC326" s="31"/>
    </row>
    <row r="327" spans="29:29" ht="15.75" customHeight="1">
      <c r="AC327" s="31"/>
    </row>
    <row r="328" spans="29:29" ht="15.75" customHeight="1">
      <c r="AC328" s="31"/>
    </row>
    <row r="329" spans="29:29" ht="15.75" customHeight="1">
      <c r="AC329" s="31"/>
    </row>
    <row r="330" spans="29:29" ht="15.75" customHeight="1">
      <c r="AC330" s="31"/>
    </row>
    <row r="331" spans="29:29" ht="15.75" customHeight="1">
      <c r="AC331" s="31"/>
    </row>
    <row r="332" spans="29:29" ht="15.75" customHeight="1">
      <c r="AC332" s="31"/>
    </row>
    <row r="333" spans="29:29" ht="15.75" customHeight="1">
      <c r="AC333" s="31"/>
    </row>
    <row r="334" spans="29:29" ht="15.75" customHeight="1">
      <c r="AC334" s="31"/>
    </row>
    <row r="335" spans="29:29" ht="15.75" customHeight="1">
      <c r="AC335" s="31"/>
    </row>
    <row r="336" spans="29:29" ht="15.75" customHeight="1">
      <c r="AC336" s="31"/>
    </row>
    <row r="337" spans="29:29" ht="15.75" customHeight="1">
      <c r="AC337" s="31"/>
    </row>
    <row r="338" spans="29:29" ht="15.75" customHeight="1">
      <c r="AC338" s="31"/>
    </row>
    <row r="339" spans="29:29" ht="15.75" customHeight="1">
      <c r="AC339" s="31"/>
    </row>
    <row r="340" spans="29:29" ht="15.75" customHeight="1">
      <c r="AC340" s="31"/>
    </row>
    <row r="341" spans="29:29" ht="15.75" customHeight="1">
      <c r="AC341" s="31"/>
    </row>
    <row r="342" spans="29:29" ht="15.75" customHeight="1">
      <c r="AC342" s="31"/>
    </row>
    <row r="343" spans="29:29" ht="15.75" customHeight="1">
      <c r="AC343" s="31"/>
    </row>
    <row r="344" spans="29:29" ht="15.75" customHeight="1">
      <c r="AC344" s="31"/>
    </row>
    <row r="345" spans="29:29" ht="15.75" customHeight="1">
      <c r="AC345" s="31"/>
    </row>
    <row r="346" spans="29:29" ht="15.75" customHeight="1">
      <c r="AC346" s="31"/>
    </row>
    <row r="347" spans="29:29" ht="15.75" customHeight="1">
      <c r="AC347" s="31"/>
    </row>
    <row r="348" spans="29:29" ht="15.75" customHeight="1">
      <c r="AC348" s="31"/>
    </row>
    <row r="349" spans="29:29" ht="15.75" customHeight="1">
      <c r="AC349" s="31"/>
    </row>
    <row r="350" spans="29:29" ht="15.75" customHeight="1">
      <c r="AC350" s="31"/>
    </row>
    <row r="351" spans="29:29" ht="15.75" customHeight="1">
      <c r="AC351" s="31"/>
    </row>
    <row r="352" spans="29:29" ht="15.75" customHeight="1">
      <c r="AC352" s="31"/>
    </row>
    <row r="353" spans="29:29" ht="15.75" customHeight="1">
      <c r="AC353" s="31"/>
    </row>
    <row r="354" spans="29:29" ht="15.75" customHeight="1">
      <c r="AC354" s="31"/>
    </row>
    <row r="355" spans="29:29" ht="15.75" customHeight="1">
      <c r="AC355" s="31"/>
    </row>
    <row r="356" spans="29:29" ht="15.75" customHeight="1">
      <c r="AC356" s="31"/>
    </row>
    <row r="357" spans="29:29" ht="15.75" customHeight="1">
      <c r="AC357" s="31"/>
    </row>
    <row r="358" spans="29:29" ht="15.75" customHeight="1">
      <c r="AC358" s="31"/>
    </row>
    <row r="359" spans="29:29" ht="15.75" customHeight="1">
      <c r="AC359" s="31"/>
    </row>
    <row r="360" spans="29:29" ht="15.75" customHeight="1">
      <c r="AC360" s="31"/>
    </row>
    <row r="361" spans="29:29" ht="15.75" customHeight="1">
      <c r="AC361" s="31"/>
    </row>
    <row r="362" spans="29:29" ht="15.75" customHeight="1">
      <c r="AC362" s="31"/>
    </row>
    <row r="363" spans="29:29" ht="15.75" customHeight="1">
      <c r="AC363" s="31"/>
    </row>
    <row r="364" spans="29:29" ht="15.75" customHeight="1">
      <c r="AC364" s="31"/>
    </row>
    <row r="365" spans="29:29" ht="15.75" customHeight="1">
      <c r="AC365" s="31"/>
    </row>
    <row r="366" spans="29:29" ht="15.75" customHeight="1">
      <c r="AC366" s="31"/>
    </row>
    <row r="367" spans="29:29" ht="15.75" customHeight="1">
      <c r="AC367" s="31"/>
    </row>
    <row r="368" spans="29:29" ht="15.75" customHeight="1">
      <c r="AC368" s="31"/>
    </row>
    <row r="369" spans="29:29" ht="15.75" customHeight="1">
      <c r="AC369" s="31"/>
    </row>
    <row r="370" spans="29:29" ht="15.75" customHeight="1">
      <c r="AC370" s="31"/>
    </row>
    <row r="371" spans="29:29" ht="15.75" customHeight="1">
      <c r="AC371" s="31"/>
    </row>
    <row r="372" spans="29:29" ht="15.75" customHeight="1">
      <c r="AC372" s="31"/>
    </row>
    <row r="373" spans="29:29" ht="15.75" customHeight="1">
      <c r="AC373" s="31"/>
    </row>
    <row r="374" spans="29:29" ht="15.75" customHeight="1">
      <c r="AC374" s="31"/>
    </row>
    <row r="375" spans="29:29" ht="15.75" customHeight="1">
      <c r="AC375" s="31"/>
    </row>
    <row r="376" spans="29:29" ht="15.75" customHeight="1">
      <c r="AC376" s="31"/>
    </row>
    <row r="377" spans="29:29" ht="15.75" customHeight="1">
      <c r="AC377" s="31"/>
    </row>
    <row r="378" spans="29:29" ht="15.75" customHeight="1">
      <c r="AC378" s="31"/>
    </row>
    <row r="379" spans="29:29" ht="15.75" customHeight="1">
      <c r="AC379" s="31"/>
    </row>
    <row r="380" spans="29:29" ht="15.75" customHeight="1">
      <c r="AC380" s="31"/>
    </row>
    <row r="381" spans="29:29" ht="15.75" customHeight="1">
      <c r="AC381" s="31"/>
    </row>
    <row r="382" spans="29:29" ht="15.75" customHeight="1">
      <c r="AC382" s="31"/>
    </row>
    <row r="383" spans="29:29" ht="15.75" customHeight="1">
      <c r="AC383" s="31"/>
    </row>
    <row r="384" spans="29:29" ht="15.75" customHeight="1">
      <c r="AC384" s="31"/>
    </row>
    <row r="385" spans="29:29" ht="15.75" customHeight="1">
      <c r="AC385" s="31"/>
    </row>
    <row r="386" spans="29:29" ht="15.75" customHeight="1">
      <c r="AC386" s="31"/>
    </row>
    <row r="387" spans="29:29" ht="15.75" customHeight="1">
      <c r="AC387" s="31"/>
    </row>
    <row r="388" spans="29:29" ht="15.75" customHeight="1">
      <c r="AC388" s="31"/>
    </row>
    <row r="389" spans="29:29" ht="15.75" customHeight="1">
      <c r="AC389" s="31"/>
    </row>
    <row r="390" spans="29:29" ht="15.75" customHeight="1">
      <c r="AC390" s="31"/>
    </row>
    <row r="391" spans="29:29" ht="15.75" customHeight="1">
      <c r="AC391" s="31"/>
    </row>
    <row r="392" spans="29:29" ht="15.75" customHeight="1">
      <c r="AC392" s="31"/>
    </row>
    <row r="393" spans="29:29" ht="15.75" customHeight="1">
      <c r="AC393" s="31"/>
    </row>
    <row r="394" spans="29:29" ht="15.75" customHeight="1">
      <c r="AC394" s="31"/>
    </row>
    <row r="395" spans="29:29" ht="15.75" customHeight="1">
      <c r="AC395" s="31"/>
    </row>
    <row r="396" spans="29:29" ht="15.75" customHeight="1">
      <c r="AC396" s="31"/>
    </row>
    <row r="397" spans="29:29" ht="15.75" customHeight="1">
      <c r="AC397" s="31"/>
    </row>
    <row r="398" spans="29:29" ht="15.75" customHeight="1">
      <c r="AC398" s="31"/>
    </row>
    <row r="399" spans="29:29" ht="15.75" customHeight="1">
      <c r="AC399" s="31"/>
    </row>
    <row r="400" spans="29:29" ht="15.75" customHeight="1">
      <c r="AC400" s="31"/>
    </row>
    <row r="401" spans="29:29" ht="15.75" customHeight="1">
      <c r="AC401" s="31"/>
    </row>
    <row r="402" spans="29:29" ht="15.75" customHeight="1">
      <c r="AC402" s="31"/>
    </row>
    <row r="403" spans="29:29" ht="15.75" customHeight="1">
      <c r="AC403" s="31"/>
    </row>
    <row r="404" spans="29:29" ht="15.75" customHeight="1">
      <c r="AC404" s="31"/>
    </row>
    <row r="405" spans="29:29" ht="15.75" customHeight="1">
      <c r="AC405" s="31"/>
    </row>
    <row r="406" spans="29:29" ht="15.75" customHeight="1">
      <c r="AC406" s="31"/>
    </row>
    <row r="407" spans="29:29" ht="15.75" customHeight="1">
      <c r="AC407" s="31"/>
    </row>
    <row r="408" spans="29:29" ht="15.75" customHeight="1">
      <c r="AC408" s="31"/>
    </row>
    <row r="409" spans="29:29" ht="15.75" customHeight="1">
      <c r="AC409" s="31"/>
    </row>
    <row r="410" spans="29:29" ht="15.75" customHeight="1">
      <c r="AC410" s="31"/>
    </row>
    <row r="411" spans="29:29" ht="15.75" customHeight="1">
      <c r="AC411" s="31"/>
    </row>
    <row r="412" spans="29:29" ht="15.75" customHeight="1">
      <c r="AC412" s="31"/>
    </row>
    <row r="413" spans="29:29" ht="15.75" customHeight="1">
      <c r="AC413" s="31"/>
    </row>
    <row r="414" spans="29:29" ht="15.75" customHeight="1">
      <c r="AC414" s="31"/>
    </row>
    <row r="415" spans="29:29" ht="15.75" customHeight="1">
      <c r="AC415" s="31"/>
    </row>
    <row r="416" spans="29:29" ht="15.75" customHeight="1">
      <c r="AC416" s="31"/>
    </row>
    <row r="417" spans="29:29" ht="15.75" customHeight="1">
      <c r="AC417" s="31"/>
    </row>
    <row r="418" spans="29:29" ht="15.75" customHeight="1">
      <c r="AC418" s="31"/>
    </row>
    <row r="419" spans="29:29" ht="15.75" customHeight="1">
      <c r="AC419" s="31"/>
    </row>
    <row r="420" spans="29:29" ht="15.75" customHeight="1">
      <c r="AC420" s="31"/>
    </row>
    <row r="421" spans="29:29" ht="15.75" customHeight="1">
      <c r="AC421" s="31"/>
    </row>
    <row r="422" spans="29:29" ht="15.75" customHeight="1">
      <c r="AC422" s="31"/>
    </row>
    <row r="423" spans="29:29" ht="15.75" customHeight="1">
      <c r="AC423" s="31"/>
    </row>
    <row r="424" spans="29:29" ht="15.75" customHeight="1">
      <c r="AC424" s="31"/>
    </row>
    <row r="425" spans="29:29" ht="15.75" customHeight="1">
      <c r="AC425" s="31"/>
    </row>
    <row r="426" spans="29:29" ht="15.75" customHeight="1">
      <c r="AC426" s="31"/>
    </row>
    <row r="427" spans="29:29" ht="15.75" customHeight="1">
      <c r="AC427" s="31"/>
    </row>
    <row r="428" spans="29:29" ht="15.75" customHeight="1">
      <c r="AC428" s="31"/>
    </row>
    <row r="429" spans="29:29" ht="15.75" customHeight="1">
      <c r="AC429" s="31"/>
    </row>
    <row r="430" spans="29:29" ht="15.75" customHeight="1">
      <c r="AC430" s="31"/>
    </row>
    <row r="431" spans="29:29" ht="15.75" customHeight="1">
      <c r="AC431" s="31"/>
    </row>
    <row r="432" spans="29:29" ht="15.75" customHeight="1">
      <c r="AC432" s="31"/>
    </row>
    <row r="433" spans="29:29" ht="15.75" customHeight="1">
      <c r="AC433" s="31"/>
    </row>
    <row r="434" spans="29:29" ht="15.75" customHeight="1">
      <c r="AC434" s="31"/>
    </row>
    <row r="435" spans="29:29" ht="15.75" customHeight="1">
      <c r="AC435" s="31"/>
    </row>
    <row r="436" spans="29:29" ht="15.75" customHeight="1">
      <c r="AC436" s="31"/>
    </row>
    <row r="437" spans="29:29" ht="15.75" customHeight="1">
      <c r="AC437" s="31"/>
    </row>
    <row r="438" spans="29:29" ht="15.75" customHeight="1">
      <c r="AC438" s="31"/>
    </row>
    <row r="439" spans="29:29" ht="15.75" customHeight="1">
      <c r="AC439" s="31"/>
    </row>
    <row r="440" spans="29:29" ht="15.75" customHeight="1">
      <c r="AC440" s="31"/>
    </row>
    <row r="441" spans="29:29" ht="15.75" customHeight="1">
      <c r="AC441" s="31"/>
    </row>
    <row r="442" spans="29:29" ht="15.75" customHeight="1">
      <c r="AC442" s="31"/>
    </row>
    <row r="443" spans="29:29" ht="15.75" customHeight="1">
      <c r="AC443" s="31"/>
    </row>
    <row r="444" spans="29:29" ht="15.75" customHeight="1">
      <c r="AC444" s="31"/>
    </row>
    <row r="445" spans="29:29" ht="15.75" customHeight="1">
      <c r="AC445" s="31"/>
    </row>
    <row r="446" spans="29:29" ht="15.75" customHeight="1">
      <c r="AC446" s="31"/>
    </row>
    <row r="447" spans="29:29" ht="15.75" customHeight="1">
      <c r="AC447" s="31"/>
    </row>
    <row r="448" spans="29:29" ht="15.75" customHeight="1">
      <c r="AC448" s="31"/>
    </row>
    <row r="449" spans="29:29" ht="15.75" customHeight="1">
      <c r="AC449" s="31"/>
    </row>
    <row r="450" spans="29:29" ht="15.75" customHeight="1">
      <c r="AC450" s="31"/>
    </row>
    <row r="451" spans="29:29" ht="15.75" customHeight="1">
      <c r="AC451" s="31"/>
    </row>
    <row r="452" spans="29:29" ht="15.75" customHeight="1">
      <c r="AC452" s="31"/>
    </row>
    <row r="453" spans="29:29" ht="15.75" customHeight="1">
      <c r="AC453" s="31"/>
    </row>
    <row r="454" spans="29:29" ht="15.75" customHeight="1">
      <c r="AC454" s="31"/>
    </row>
    <row r="455" spans="29:29" ht="15.75" customHeight="1">
      <c r="AC455" s="31"/>
    </row>
    <row r="456" spans="29:29" ht="15.75" customHeight="1">
      <c r="AC456" s="31"/>
    </row>
    <row r="457" spans="29:29" ht="15.75" customHeight="1">
      <c r="AC457" s="31"/>
    </row>
    <row r="458" spans="29:29" ht="15.75" customHeight="1">
      <c r="AC458" s="31"/>
    </row>
    <row r="459" spans="29:29" ht="15.75" customHeight="1">
      <c r="AC459" s="31"/>
    </row>
    <row r="460" spans="29:29" ht="15.75" customHeight="1">
      <c r="AC460" s="31"/>
    </row>
    <row r="461" spans="29:29" ht="15.75" customHeight="1">
      <c r="AC461" s="31"/>
    </row>
    <row r="462" spans="29:29" ht="15.75" customHeight="1">
      <c r="AC462" s="31"/>
    </row>
    <row r="463" spans="29:29" ht="15.75" customHeight="1">
      <c r="AC463" s="31"/>
    </row>
    <row r="464" spans="29:29" ht="15.75" customHeight="1">
      <c r="AC464" s="31"/>
    </row>
    <row r="465" spans="29:29" ht="15.75" customHeight="1">
      <c r="AC465" s="31"/>
    </row>
    <row r="466" spans="29:29" ht="15.75" customHeight="1">
      <c r="AC466" s="31"/>
    </row>
    <row r="467" spans="29:29" ht="15.75" customHeight="1">
      <c r="AC467" s="31"/>
    </row>
    <row r="468" spans="29:29" ht="15.75" customHeight="1">
      <c r="AC468" s="31"/>
    </row>
    <row r="469" spans="29:29" ht="15.75" customHeight="1">
      <c r="AC469" s="31"/>
    </row>
    <row r="470" spans="29:29" ht="15.75" customHeight="1">
      <c r="AC470" s="31"/>
    </row>
    <row r="471" spans="29:29" ht="15.75" customHeight="1">
      <c r="AC471" s="31"/>
    </row>
    <row r="472" spans="29:29" ht="15.75" customHeight="1">
      <c r="AC472" s="31"/>
    </row>
    <row r="473" spans="29:29" ht="15.75" customHeight="1">
      <c r="AC473" s="31"/>
    </row>
    <row r="474" spans="29:29" ht="15.75" customHeight="1">
      <c r="AC474" s="31"/>
    </row>
    <row r="475" spans="29:29" ht="15.75" customHeight="1">
      <c r="AC475" s="31"/>
    </row>
    <row r="476" spans="29:29" ht="15.75" customHeight="1">
      <c r="AC476" s="31"/>
    </row>
    <row r="477" spans="29:29" ht="15.75" customHeight="1">
      <c r="AC477" s="31"/>
    </row>
    <row r="478" spans="29:29" ht="15.75" customHeight="1">
      <c r="AC478" s="31"/>
    </row>
    <row r="479" spans="29:29" ht="15.75" customHeight="1">
      <c r="AC479" s="31"/>
    </row>
    <row r="480" spans="29:29" ht="15.75" customHeight="1">
      <c r="AC480" s="31"/>
    </row>
    <row r="481" spans="29:29" ht="15.75" customHeight="1">
      <c r="AC481" s="31"/>
    </row>
    <row r="482" spans="29:29" ht="15.75" customHeight="1">
      <c r="AC482" s="31"/>
    </row>
    <row r="483" spans="29:29" ht="15.75" customHeight="1">
      <c r="AC483" s="31"/>
    </row>
    <row r="484" spans="29:29" ht="15.75" customHeight="1">
      <c r="AC484" s="31"/>
    </row>
    <row r="485" spans="29:29" ht="15.75" customHeight="1">
      <c r="AC485" s="31"/>
    </row>
    <row r="486" spans="29:29" ht="15.75" customHeight="1">
      <c r="AC486" s="31"/>
    </row>
    <row r="487" spans="29:29" ht="15.75" customHeight="1">
      <c r="AC487" s="31"/>
    </row>
    <row r="488" spans="29:29" ht="15.75" customHeight="1">
      <c r="AC488" s="31"/>
    </row>
    <row r="489" spans="29:29" ht="15.75" customHeight="1">
      <c r="AC489" s="31"/>
    </row>
    <row r="490" spans="29:29" ht="15.75" customHeight="1">
      <c r="AC490" s="31"/>
    </row>
    <row r="491" spans="29:29" ht="15.75" customHeight="1">
      <c r="AC491" s="31"/>
    </row>
    <row r="492" spans="29:29" ht="15.75" customHeight="1">
      <c r="AC492" s="31"/>
    </row>
    <row r="493" spans="29:29" ht="15.75" customHeight="1">
      <c r="AC493" s="31"/>
    </row>
    <row r="494" spans="29:29" ht="15.75" customHeight="1">
      <c r="AC494" s="31"/>
    </row>
    <row r="495" spans="29:29" ht="15.75" customHeight="1">
      <c r="AC495" s="31"/>
    </row>
    <row r="496" spans="29:29" ht="15.75" customHeight="1">
      <c r="AC496" s="31"/>
    </row>
    <row r="497" spans="29:29" ht="15.75" customHeight="1">
      <c r="AC497" s="31"/>
    </row>
    <row r="498" spans="29:29" ht="15.75" customHeight="1">
      <c r="AC498" s="31"/>
    </row>
    <row r="499" spans="29:29" ht="15.75" customHeight="1">
      <c r="AC499" s="31"/>
    </row>
    <row r="500" spans="29:29" ht="15.75" customHeight="1">
      <c r="AC500" s="31"/>
    </row>
    <row r="501" spans="29:29" ht="15.75" customHeight="1">
      <c r="AC501" s="31"/>
    </row>
    <row r="502" spans="29:29" ht="15.75" customHeight="1">
      <c r="AC502" s="31"/>
    </row>
    <row r="503" spans="29:29" ht="15.75" customHeight="1">
      <c r="AC503" s="31"/>
    </row>
    <row r="504" spans="29:29" ht="15.75" customHeight="1">
      <c r="AC504" s="31"/>
    </row>
    <row r="505" spans="29:29" ht="15.75" customHeight="1">
      <c r="AC505" s="31"/>
    </row>
    <row r="506" spans="29:29" ht="15.75" customHeight="1">
      <c r="AC506" s="31"/>
    </row>
    <row r="507" spans="29:29" ht="15.75" customHeight="1">
      <c r="AC507" s="31"/>
    </row>
    <row r="508" spans="29:29" ht="15.75" customHeight="1">
      <c r="AC508" s="31"/>
    </row>
    <row r="509" spans="29:29" ht="15.75" customHeight="1">
      <c r="AC509" s="31"/>
    </row>
    <row r="510" spans="29:29" ht="15.75" customHeight="1">
      <c r="AC510" s="31"/>
    </row>
    <row r="511" spans="29:29" ht="15.75" customHeight="1">
      <c r="AC511" s="31"/>
    </row>
    <row r="512" spans="29:29" ht="15.75" customHeight="1">
      <c r="AC512" s="31"/>
    </row>
    <row r="513" spans="29:29" ht="15.75" customHeight="1">
      <c r="AC513" s="31"/>
    </row>
    <row r="514" spans="29:29" ht="15.75" customHeight="1">
      <c r="AC514" s="31"/>
    </row>
    <row r="515" spans="29:29" ht="15.75" customHeight="1">
      <c r="AC515" s="31"/>
    </row>
    <row r="516" spans="29:29" ht="15.75" customHeight="1">
      <c r="AC516" s="31"/>
    </row>
    <row r="517" spans="29:29" ht="15.75" customHeight="1">
      <c r="AC517" s="31"/>
    </row>
    <row r="518" spans="29:29" ht="15.75" customHeight="1">
      <c r="AC518" s="31"/>
    </row>
    <row r="519" spans="29:29" ht="15.75" customHeight="1">
      <c r="AC519" s="31"/>
    </row>
    <row r="520" spans="29:29" ht="15.75" customHeight="1">
      <c r="AC520" s="31"/>
    </row>
    <row r="521" spans="29:29" ht="15.75" customHeight="1">
      <c r="AC521" s="31"/>
    </row>
    <row r="522" spans="29:29" ht="15.75" customHeight="1">
      <c r="AC522" s="31"/>
    </row>
    <row r="523" spans="29:29" ht="15.75" customHeight="1">
      <c r="AC523" s="31"/>
    </row>
    <row r="524" spans="29:29" ht="15.75" customHeight="1">
      <c r="AC524" s="31"/>
    </row>
    <row r="525" spans="29:29" ht="15.75" customHeight="1">
      <c r="AC525" s="31"/>
    </row>
    <row r="526" spans="29:29" ht="15.75" customHeight="1">
      <c r="AC526" s="31"/>
    </row>
    <row r="527" spans="29:29" ht="15.75" customHeight="1">
      <c r="AC527" s="31"/>
    </row>
    <row r="528" spans="29:29" ht="15.75" customHeight="1">
      <c r="AC528" s="31"/>
    </row>
    <row r="529" spans="29:29" ht="15.75" customHeight="1">
      <c r="AC529" s="31"/>
    </row>
    <row r="530" spans="29:29" ht="15.75" customHeight="1">
      <c r="AC530" s="31"/>
    </row>
    <row r="531" spans="29:29" ht="15.75" customHeight="1">
      <c r="AC531" s="31"/>
    </row>
    <row r="532" spans="29:29" ht="15.75" customHeight="1">
      <c r="AC532" s="31"/>
    </row>
    <row r="533" spans="29:29" ht="15.75" customHeight="1">
      <c r="AC533" s="31"/>
    </row>
    <row r="534" spans="29:29" ht="15.75" customHeight="1">
      <c r="AC534" s="31"/>
    </row>
    <row r="535" spans="29:29" ht="15.75" customHeight="1">
      <c r="AC535" s="31"/>
    </row>
    <row r="536" spans="29:29" ht="15.75" customHeight="1">
      <c r="AC536" s="31"/>
    </row>
    <row r="537" spans="29:29" ht="15.75" customHeight="1">
      <c r="AC537" s="31"/>
    </row>
    <row r="538" spans="29:29" ht="15.75" customHeight="1">
      <c r="AC538" s="31"/>
    </row>
    <row r="539" spans="29:29" ht="15.75" customHeight="1">
      <c r="AC539" s="31"/>
    </row>
    <row r="540" spans="29:29" ht="15.75" customHeight="1">
      <c r="AC540" s="31"/>
    </row>
    <row r="541" spans="29:29" ht="15.75" customHeight="1">
      <c r="AC541" s="31"/>
    </row>
    <row r="542" spans="29:29" ht="15.75" customHeight="1">
      <c r="AC542" s="31"/>
    </row>
    <row r="543" spans="29:29" ht="15.75" customHeight="1">
      <c r="AC543" s="31"/>
    </row>
    <row r="544" spans="29:29" ht="15.75" customHeight="1">
      <c r="AC544" s="31"/>
    </row>
    <row r="545" spans="29:29" ht="15.75" customHeight="1">
      <c r="AC545" s="31"/>
    </row>
    <row r="546" spans="29:29" ht="15.75" customHeight="1">
      <c r="AC546" s="31"/>
    </row>
    <row r="547" spans="29:29" ht="15.75" customHeight="1">
      <c r="AC547" s="31"/>
    </row>
    <row r="548" spans="29:29" ht="15.75" customHeight="1">
      <c r="AC548" s="31"/>
    </row>
    <row r="549" spans="29:29" ht="15.75" customHeight="1">
      <c r="AC549" s="31"/>
    </row>
    <row r="550" spans="29:29" ht="15.75" customHeight="1">
      <c r="AC550" s="31"/>
    </row>
    <row r="551" spans="29:29" ht="15.75" customHeight="1">
      <c r="AC551" s="31"/>
    </row>
    <row r="552" spans="29:29" ht="15.75" customHeight="1">
      <c r="AC552" s="31"/>
    </row>
    <row r="553" spans="29:29" ht="15.75" customHeight="1">
      <c r="AC553" s="31"/>
    </row>
    <row r="554" spans="29:29" ht="15.75" customHeight="1">
      <c r="AC554" s="31"/>
    </row>
    <row r="555" spans="29:29" ht="15.75" customHeight="1">
      <c r="AC555" s="31"/>
    </row>
    <row r="556" spans="29:29" ht="15.75" customHeight="1">
      <c r="AC556" s="31"/>
    </row>
    <row r="557" spans="29:29" ht="15.75" customHeight="1">
      <c r="AC557" s="31"/>
    </row>
    <row r="558" spans="29:29" ht="15.75" customHeight="1">
      <c r="AC558" s="31"/>
    </row>
    <row r="559" spans="29:29" ht="15.75" customHeight="1">
      <c r="AC559" s="31"/>
    </row>
    <row r="560" spans="29:29" ht="15.75" customHeight="1">
      <c r="AC560" s="31"/>
    </row>
    <row r="561" spans="29:29" ht="15.75" customHeight="1">
      <c r="AC561" s="31"/>
    </row>
    <row r="562" spans="29:29" ht="15.75" customHeight="1">
      <c r="AC562" s="31"/>
    </row>
    <row r="563" spans="29:29" ht="15.75" customHeight="1">
      <c r="AC563" s="31"/>
    </row>
    <row r="564" spans="29:29" ht="15.75" customHeight="1">
      <c r="AC564" s="31"/>
    </row>
    <row r="565" spans="29:29" ht="15.75" customHeight="1">
      <c r="AC565" s="31"/>
    </row>
    <row r="566" spans="29:29" ht="15.75" customHeight="1">
      <c r="AC566" s="31"/>
    </row>
    <row r="567" spans="29:29" ht="15.75" customHeight="1">
      <c r="AC567" s="31"/>
    </row>
    <row r="568" spans="29:29" ht="15.75" customHeight="1">
      <c r="AC568" s="31"/>
    </row>
    <row r="569" spans="29:29" ht="15.75" customHeight="1">
      <c r="AC569" s="31"/>
    </row>
    <row r="570" spans="29:29" ht="15.75" customHeight="1">
      <c r="AC570" s="31"/>
    </row>
    <row r="571" spans="29:29" ht="15.75" customHeight="1">
      <c r="AC571" s="31"/>
    </row>
    <row r="572" spans="29:29" ht="15.75" customHeight="1">
      <c r="AC572" s="31"/>
    </row>
    <row r="573" spans="29:29" ht="15.75" customHeight="1">
      <c r="AC573" s="31"/>
    </row>
    <row r="574" spans="29:29" ht="15.75" customHeight="1">
      <c r="AC574" s="31"/>
    </row>
    <row r="575" spans="29:29" ht="15.75" customHeight="1">
      <c r="AC575" s="31"/>
    </row>
    <row r="576" spans="29:29" ht="15.75" customHeight="1">
      <c r="AC576" s="31"/>
    </row>
    <row r="577" spans="29:29" ht="15.75" customHeight="1">
      <c r="AC577" s="31"/>
    </row>
    <row r="578" spans="29:29" ht="15.75" customHeight="1">
      <c r="AC578" s="31"/>
    </row>
    <row r="579" spans="29:29" ht="15.75" customHeight="1">
      <c r="AC579" s="31"/>
    </row>
    <row r="580" spans="29:29" ht="15.75" customHeight="1">
      <c r="AC580" s="31"/>
    </row>
    <row r="581" spans="29:29" ht="15.75" customHeight="1">
      <c r="AC581" s="31"/>
    </row>
    <row r="582" spans="29:29" ht="15.75" customHeight="1">
      <c r="AC582" s="31"/>
    </row>
    <row r="583" spans="29:29" ht="15.75" customHeight="1">
      <c r="AC583" s="31"/>
    </row>
    <row r="584" spans="29:29" ht="15.75" customHeight="1">
      <c r="AC584" s="31"/>
    </row>
    <row r="585" spans="29:29" ht="15.75" customHeight="1">
      <c r="AC585" s="31"/>
    </row>
    <row r="586" spans="29:29" ht="15.75" customHeight="1">
      <c r="AC586" s="31"/>
    </row>
    <row r="587" spans="29:29" ht="15.75" customHeight="1">
      <c r="AC587" s="31"/>
    </row>
    <row r="588" spans="29:29" ht="15.75" customHeight="1">
      <c r="AC588" s="31"/>
    </row>
    <row r="589" spans="29:29" ht="15.75" customHeight="1">
      <c r="AC589" s="31"/>
    </row>
    <row r="590" spans="29:29" ht="15.75" customHeight="1">
      <c r="AC590" s="31"/>
    </row>
    <row r="591" spans="29:29" ht="15.75" customHeight="1">
      <c r="AC591" s="31"/>
    </row>
    <row r="592" spans="29:29" ht="15.75" customHeight="1">
      <c r="AC592" s="31"/>
    </row>
    <row r="593" spans="29:29" ht="15.75" customHeight="1">
      <c r="AC593" s="31"/>
    </row>
    <row r="594" spans="29:29" ht="15.75" customHeight="1">
      <c r="AC594" s="31"/>
    </row>
    <row r="595" spans="29:29" ht="15.75" customHeight="1">
      <c r="AC595" s="31"/>
    </row>
    <row r="596" spans="29:29" ht="15.75" customHeight="1">
      <c r="AC596" s="31"/>
    </row>
    <row r="597" spans="29:29" ht="15.75" customHeight="1">
      <c r="AC597" s="31"/>
    </row>
    <row r="598" spans="29:29" ht="15.75" customHeight="1">
      <c r="AC598" s="31"/>
    </row>
    <row r="599" spans="29:29" ht="15.75" customHeight="1">
      <c r="AC599" s="31"/>
    </row>
    <row r="600" spans="29:29" ht="15.75" customHeight="1">
      <c r="AC600" s="31"/>
    </row>
    <row r="601" spans="29:29" ht="15.75" customHeight="1">
      <c r="AC601" s="31"/>
    </row>
    <row r="602" spans="29:29" ht="15.75" customHeight="1">
      <c r="AC602" s="31"/>
    </row>
    <row r="603" spans="29:29" ht="15.75" customHeight="1">
      <c r="AC603" s="31"/>
    </row>
    <row r="604" spans="29:29" ht="15.75" customHeight="1">
      <c r="AC604" s="31"/>
    </row>
    <row r="605" spans="29:29" ht="15.75" customHeight="1">
      <c r="AC605" s="31"/>
    </row>
    <row r="606" spans="29:29" ht="15.75" customHeight="1">
      <c r="AC606" s="31"/>
    </row>
    <row r="607" spans="29:29" ht="15.75" customHeight="1">
      <c r="AC607" s="31"/>
    </row>
    <row r="608" spans="29:29" ht="15.75" customHeight="1">
      <c r="AC608" s="31"/>
    </row>
    <row r="609" spans="29:29" ht="15.75" customHeight="1">
      <c r="AC609" s="31"/>
    </row>
    <row r="610" spans="29:29" ht="15.75" customHeight="1">
      <c r="AC610" s="31"/>
    </row>
    <row r="611" spans="29:29" ht="15.75" customHeight="1">
      <c r="AC611" s="31"/>
    </row>
    <row r="612" spans="29:29" ht="15.75" customHeight="1">
      <c r="AC612" s="31"/>
    </row>
    <row r="613" spans="29:29" ht="15.75" customHeight="1">
      <c r="AC613" s="31"/>
    </row>
    <row r="614" spans="29:29" ht="15.75" customHeight="1">
      <c r="AC614" s="31"/>
    </row>
    <row r="615" spans="29:29" ht="15.75" customHeight="1">
      <c r="AC615" s="31"/>
    </row>
    <row r="616" spans="29:29" ht="15.75" customHeight="1">
      <c r="AC616" s="31"/>
    </row>
    <row r="617" spans="29:29" ht="15.75" customHeight="1">
      <c r="AC617" s="31"/>
    </row>
    <row r="618" spans="29:29" ht="15.75" customHeight="1">
      <c r="AC618" s="31"/>
    </row>
    <row r="619" spans="29:29" ht="15.75" customHeight="1">
      <c r="AC619" s="31"/>
    </row>
    <row r="620" spans="29:29" ht="15.75" customHeight="1">
      <c r="AC620" s="31"/>
    </row>
    <row r="621" spans="29:29" ht="15.75" customHeight="1">
      <c r="AC621" s="31"/>
    </row>
    <row r="622" spans="29:29" ht="15.75" customHeight="1">
      <c r="AC622" s="31"/>
    </row>
    <row r="623" spans="29:29" ht="15.75" customHeight="1">
      <c r="AC623" s="31"/>
    </row>
    <row r="624" spans="29:29" ht="15.75" customHeight="1">
      <c r="AC624" s="31"/>
    </row>
    <row r="625" spans="29:29" ht="15.75" customHeight="1">
      <c r="AC625" s="31"/>
    </row>
    <row r="626" spans="29:29" ht="15.75" customHeight="1">
      <c r="AC626" s="31"/>
    </row>
    <row r="627" spans="29:29" ht="15.75" customHeight="1">
      <c r="AC627" s="31"/>
    </row>
    <row r="628" spans="29:29" ht="15.75" customHeight="1">
      <c r="AC628" s="31"/>
    </row>
    <row r="629" spans="29:29" ht="15.75" customHeight="1">
      <c r="AC629" s="31"/>
    </row>
    <row r="630" spans="29:29" ht="15.75" customHeight="1">
      <c r="AC630" s="31"/>
    </row>
    <row r="631" spans="29:29" ht="15.75" customHeight="1">
      <c r="AC631" s="31"/>
    </row>
    <row r="632" spans="29:29" ht="15.75" customHeight="1">
      <c r="AC632" s="31"/>
    </row>
    <row r="633" spans="29:29" ht="15.75" customHeight="1">
      <c r="AC633" s="31"/>
    </row>
    <row r="634" spans="29:29" ht="15.75" customHeight="1">
      <c r="AC634" s="31"/>
    </row>
    <row r="635" spans="29:29" ht="15.75" customHeight="1">
      <c r="AC635" s="31"/>
    </row>
    <row r="636" spans="29:29" ht="15.75" customHeight="1">
      <c r="AC636" s="31"/>
    </row>
    <row r="637" spans="29:29" ht="15.75" customHeight="1">
      <c r="AC637" s="31"/>
    </row>
    <row r="638" spans="29:29" ht="15.75" customHeight="1">
      <c r="AC638" s="31"/>
    </row>
    <row r="639" spans="29:29" ht="15.75" customHeight="1">
      <c r="AC639" s="31"/>
    </row>
    <row r="640" spans="29:29" ht="15.75" customHeight="1">
      <c r="AC640" s="31"/>
    </row>
    <row r="641" spans="29:29" ht="15.75" customHeight="1">
      <c r="AC641" s="31"/>
    </row>
    <row r="642" spans="29:29" ht="15.75" customHeight="1">
      <c r="AC642" s="31"/>
    </row>
    <row r="643" spans="29:29" ht="15.75" customHeight="1">
      <c r="AC643" s="31"/>
    </row>
    <row r="644" spans="29:29" ht="15.75" customHeight="1">
      <c r="AC644" s="31"/>
    </row>
    <row r="645" spans="29:29" ht="15.75" customHeight="1">
      <c r="AC645" s="31"/>
    </row>
    <row r="646" spans="29:29" ht="15.75" customHeight="1">
      <c r="AC646" s="31"/>
    </row>
    <row r="647" spans="29:29" ht="15.75" customHeight="1">
      <c r="AC647" s="31"/>
    </row>
    <row r="648" spans="29:29" ht="15.75" customHeight="1">
      <c r="AC648" s="31"/>
    </row>
    <row r="649" spans="29:29" ht="15.75" customHeight="1">
      <c r="AC649" s="31"/>
    </row>
    <row r="650" spans="29:29" ht="15.75" customHeight="1">
      <c r="AC650" s="31"/>
    </row>
    <row r="651" spans="29:29" ht="15.75" customHeight="1">
      <c r="AC651" s="31"/>
    </row>
    <row r="652" spans="29:29" ht="15.75" customHeight="1">
      <c r="AC652" s="31"/>
    </row>
    <row r="653" spans="29:29" ht="15.75" customHeight="1">
      <c r="AC653" s="31"/>
    </row>
    <row r="654" spans="29:29" ht="15.75" customHeight="1">
      <c r="AC654" s="31"/>
    </row>
    <row r="655" spans="29:29" ht="15.75" customHeight="1">
      <c r="AC655" s="31"/>
    </row>
    <row r="656" spans="29:29" ht="15.75" customHeight="1">
      <c r="AC656" s="31"/>
    </row>
    <row r="657" spans="29:29" ht="15.75" customHeight="1">
      <c r="AC657" s="31"/>
    </row>
    <row r="658" spans="29:29" ht="15.75" customHeight="1">
      <c r="AC658" s="31"/>
    </row>
    <row r="659" spans="29:29" ht="15.75" customHeight="1">
      <c r="AC659" s="31"/>
    </row>
    <row r="660" spans="29:29" ht="15.75" customHeight="1">
      <c r="AC660" s="31"/>
    </row>
    <row r="661" spans="29:29" ht="15.75" customHeight="1">
      <c r="AC661" s="31"/>
    </row>
    <row r="662" spans="29:29" ht="15.75" customHeight="1">
      <c r="AC662" s="31"/>
    </row>
    <row r="663" spans="29:29" ht="15.75" customHeight="1">
      <c r="AC663" s="31"/>
    </row>
    <row r="664" spans="29:29" ht="15.75" customHeight="1">
      <c r="AC664" s="31"/>
    </row>
    <row r="665" spans="29:29" ht="15.75" customHeight="1">
      <c r="AC665" s="31"/>
    </row>
    <row r="666" spans="29:29" ht="15.75" customHeight="1">
      <c r="AC666" s="31"/>
    </row>
    <row r="667" spans="29:29" ht="15.75" customHeight="1">
      <c r="AC667" s="31"/>
    </row>
    <row r="668" spans="29:29" ht="15.75" customHeight="1">
      <c r="AC668" s="31"/>
    </row>
    <row r="669" spans="29:29" ht="15.75" customHeight="1">
      <c r="AC669" s="31"/>
    </row>
    <row r="670" spans="29:29" ht="15.75" customHeight="1">
      <c r="AC670" s="31"/>
    </row>
    <row r="671" spans="29:29" ht="15.75" customHeight="1">
      <c r="AC671" s="31"/>
    </row>
    <row r="672" spans="29:29" ht="15.75" customHeight="1">
      <c r="AC672" s="31"/>
    </row>
    <row r="673" spans="29:29" ht="15.75" customHeight="1">
      <c r="AC673" s="31"/>
    </row>
    <row r="674" spans="29:29" ht="15.75" customHeight="1">
      <c r="AC674" s="31"/>
    </row>
    <row r="675" spans="29:29" ht="15.75" customHeight="1">
      <c r="AC675" s="31"/>
    </row>
    <row r="676" spans="29:29" ht="15.75" customHeight="1">
      <c r="AC676" s="31"/>
    </row>
    <row r="677" spans="29:29" ht="15.75" customHeight="1">
      <c r="AC677" s="31"/>
    </row>
    <row r="678" spans="29:29" ht="15.75" customHeight="1">
      <c r="AC678" s="31"/>
    </row>
    <row r="679" spans="29:29" ht="15.75" customHeight="1">
      <c r="AC679" s="31"/>
    </row>
    <row r="680" spans="29:29" ht="15.75" customHeight="1">
      <c r="AC680" s="31"/>
    </row>
    <row r="681" spans="29:29" ht="15.75" customHeight="1">
      <c r="AC681" s="31"/>
    </row>
    <row r="682" spans="29:29" ht="15.75" customHeight="1">
      <c r="AC682" s="31"/>
    </row>
    <row r="683" spans="29:29" ht="15.75" customHeight="1">
      <c r="AC683" s="31"/>
    </row>
    <row r="684" spans="29:29" ht="15.75" customHeight="1">
      <c r="AC684" s="31"/>
    </row>
    <row r="685" spans="29:29" ht="15.75" customHeight="1">
      <c r="AC685" s="31"/>
    </row>
    <row r="686" spans="29:29" ht="15.75" customHeight="1">
      <c r="AC686" s="31"/>
    </row>
    <row r="687" spans="29:29" ht="15.75" customHeight="1">
      <c r="AC687" s="31"/>
    </row>
    <row r="688" spans="29:29" ht="15.75" customHeight="1">
      <c r="AC688" s="31"/>
    </row>
    <row r="689" spans="29:29" ht="15.75" customHeight="1">
      <c r="AC689" s="31"/>
    </row>
    <row r="690" spans="29:29" ht="15.75" customHeight="1">
      <c r="AC690" s="31"/>
    </row>
    <row r="691" spans="29:29" ht="15.75" customHeight="1">
      <c r="AC691" s="31"/>
    </row>
    <row r="692" spans="29:29" ht="15.75" customHeight="1">
      <c r="AC692" s="31"/>
    </row>
    <row r="693" spans="29:29" ht="15.75" customHeight="1">
      <c r="AC693" s="31"/>
    </row>
    <row r="694" spans="29:29" ht="15.75" customHeight="1">
      <c r="AC694" s="31"/>
    </row>
    <row r="695" spans="29:29" ht="15.75" customHeight="1">
      <c r="AC695" s="31"/>
    </row>
    <row r="696" spans="29:29" ht="15.75" customHeight="1">
      <c r="AC696" s="31"/>
    </row>
    <row r="697" spans="29:29" ht="15.75" customHeight="1">
      <c r="AC697" s="31"/>
    </row>
    <row r="698" spans="29:29" ht="15.75" customHeight="1">
      <c r="AC698" s="31"/>
    </row>
    <row r="699" spans="29:29" ht="15.75" customHeight="1">
      <c r="AC699" s="31"/>
    </row>
    <row r="700" spans="29:29" ht="15.75" customHeight="1">
      <c r="AC700" s="31"/>
    </row>
    <row r="701" spans="29:29" ht="15.75" customHeight="1">
      <c r="AC701" s="31"/>
    </row>
    <row r="702" spans="29:29" ht="15.75" customHeight="1">
      <c r="AC702" s="31"/>
    </row>
    <row r="703" spans="29:29" ht="15.75" customHeight="1">
      <c r="AC703" s="31"/>
    </row>
    <row r="704" spans="29:29" ht="15.75" customHeight="1">
      <c r="AC704" s="31"/>
    </row>
    <row r="705" spans="29:29" ht="15.75" customHeight="1">
      <c r="AC705" s="31"/>
    </row>
    <row r="706" spans="29:29" ht="15.75" customHeight="1">
      <c r="AC706" s="31"/>
    </row>
    <row r="707" spans="29:29" ht="15.75" customHeight="1">
      <c r="AC707" s="31"/>
    </row>
    <row r="708" spans="29:29" ht="15.75" customHeight="1">
      <c r="AC708" s="31"/>
    </row>
    <row r="709" spans="29:29" ht="15.75" customHeight="1">
      <c r="AC709" s="31"/>
    </row>
    <row r="710" spans="29:29" ht="15.75" customHeight="1">
      <c r="AC710" s="31"/>
    </row>
    <row r="711" spans="29:29" ht="15.75" customHeight="1">
      <c r="AC711" s="31"/>
    </row>
    <row r="712" spans="29:29" ht="15.75" customHeight="1">
      <c r="AC712" s="31"/>
    </row>
    <row r="713" spans="29:29" ht="15.75" customHeight="1">
      <c r="AC713" s="31"/>
    </row>
    <row r="714" spans="29:29" ht="15.75" customHeight="1">
      <c r="AC714" s="31"/>
    </row>
    <row r="715" spans="29:29" ht="15.75" customHeight="1">
      <c r="AC715" s="31"/>
    </row>
    <row r="716" spans="29:29" ht="15.75" customHeight="1">
      <c r="AC716" s="31"/>
    </row>
    <row r="717" spans="29:29" ht="15.75" customHeight="1">
      <c r="AC717" s="31"/>
    </row>
    <row r="718" spans="29:29" ht="15.75" customHeight="1">
      <c r="AC718" s="31"/>
    </row>
    <row r="719" spans="29:29" ht="15.75" customHeight="1">
      <c r="AC719" s="31"/>
    </row>
    <row r="720" spans="29:29" ht="15.75" customHeight="1">
      <c r="AC720" s="31"/>
    </row>
    <row r="721" spans="29:29" ht="15.75" customHeight="1">
      <c r="AC721" s="31"/>
    </row>
    <row r="722" spans="29:29" ht="15.75" customHeight="1">
      <c r="AC722" s="31"/>
    </row>
    <row r="723" spans="29:29" ht="15.75" customHeight="1">
      <c r="AC723" s="31"/>
    </row>
    <row r="724" spans="29:29" ht="15.75" customHeight="1">
      <c r="AC724" s="31"/>
    </row>
    <row r="725" spans="29:29" ht="15.75" customHeight="1">
      <c r="AC725" s="31"/>
    </row>
    <row r="726" spans="29:29" ht="15.75" customHeight="1">
      <c r="AC726" s="31"/>
    </row>
    <row r="727" spans="29:29" ht="15.75" customHeight="1">
      <c r="AC727" s="31"/>
    </row>
    <row r="728" spans="29:29" ht="15.75" customHeight="1">
      <c r="AC728" s="31"/>
    </row>
    <row r="729" spans="29:29" ht="15.75" customHeight="1">
      <c r="AC729" s="31"/>
    </row>
    <row r="730" spans="29:29" ht="15.75" customHeight="1">
      <c r="AC730" s="31"/>
    </row>
    <row r="731" spans="29:29" ht="15.75" customHeight="1">
      <c r="AC731" s="31"/>
    </row>
    <row r="732" spans="29:29" ht="15.75" customHeight="1">
      <c r="AC732" s="31"/>
    </row>
    <row r="733" spans="29:29" ht="15.75" customHeight="1">
      <c r="AC733" s="31"/>
    </row>
    <row r="734" spans="29:29" ht="15.75" customHeight="1">
      <c r="AC734" s="31"/>
    </row>
    <row r="735" spans="29:29" ht="15.75" customHeight="1">
      <c r="AC735" s="31"/>
    </row>
    <row r="736" spans="29:29" ht="15.75" customHeight="1">
      <c r="AC736" s="31"/>
    </row>
    <row r="737" spans="29:29" ht="15.75" customHeight="1">
      <c r="AC737" s="31"/>
    </row>
    <row r="738" spans="29:29" ht="15.75" customHeight="1">
      <c r="AC738" s="31"/>
    </row>
    <row r="739" spans="29:29" ht="15.75" customHeight="1">
      <c r="AC739" s="31"/>
    </row>
    <row r="740" spans="29:29" ht="15.75" customHeight="1">
      <c r="AC740" s="31"/>
    </row>
    <row r="741" spans="29:29" ht="15.75" customHeight="1">
      <c r="AC741" s="31"/>
    </row>
    <row r="742" spans="29:29" ht="15.75" customHeight="1">
      <c r="AC742" s="31"/>
    </row>
    <row r="743" spans="29:29" ht="15.75" customHeight="1">
      <c r="AC743" s="31"/>
    </row>
    <row r="744" spans="29:29" ht="15.75" customHeight="1">
      <c r="AC744" s="31"/>
    </row>
    <row r="745" spans="29:29" ht="15.75" customHeight="1">
      <c r="AC745" s="31"/>
    </row>
    <row r="746" spans="29:29" ht="15.75" customHeight="1">
      <c r="AC746" s="31"/>
    </row>
    <row r="747" spans="29:29" ht="15.75" customHeight="1">
      <c r="AC747" s="31"/>
    </row>
    <row r="748" spans="29:29" ht="15.75" customHeight="1">
      <c r="AC748" s="31"/>
    </row>
    <row r="749" spans="29:29" ht="15.75" customHeight="1">
      <c r="AC749" s="31"/>
    </row>
    <row r="750" spans="29:29" ht="15.75" customHeight="1">
      <c r="AC750" s="31"/>
    </row>
    <row r="751" spans="29:29" ht="15.75" customHeight="1">
      <c r="AC751" s="31"/>
    </row>
    <row r="752" spans="29:29" ht="15.75" customHeight="1">
      <c r="AC752" s="31"/>
    </row>
    <row r="753" spans="29:29" ht="15.75" customHeight="1">
      <c r="AC753" s="31"/>
    </row>
    <row r="754" spans="29:29" ht="15.75" customHeight="1">
      <c r="AC754" s="31"/>
    </row>
    <row r="755" spans="29:29" ht="15.75" customHeight="1">
      <c r="AC755" s="31"/>
    </row>
    <row r="756" spans="29:29" ht="15.75" customHeight="1">
      <c r="AC756" s="31"/>
    </row>
    <row r="757" spans="29:29" ht="15.75" customHeight="1">
      <c r="AC757" s="31"/>
    </row>
    <row r="758" spans="29:29" ht="15.75" customHeight="1">
      <c r="AC758" s="31"/>
    </row>
    <row r="759" spans="29:29" ht="15.75" customHeight="1">
      <c r="AC759" s="31"/>
    </row>
    <row r="760" spans="29:29" ht="15.75" customHeight="1">
      <c r="AC760" s="31"/>
    </row>
    <row r="761" spans="29:29" ht="15.75" customHeight="1">
      <c r="AC761" s="31"/>
    </row>
    <row r="762" spans="29:29" ht="15.75" customHeight="1">
      <c r="AC762" s="31"/>
    </row>
    <row r="763" spans="29:29" ht="15.75" customHeight="1">
      <c r="AC763" s="31"/>
    </row>
    <row r="764" spans="29:29" ht="15.75" customHeight="1">
      <c r="AC764" s="31"/>
    </row>
    <row r="765" spans="29:29" ht="15.75" customHeight="1">
      <c r="AC765" s="31"/>
    </row>
    <row r="766" spans="29:29" ht="15.75" customHeight="1">
      <c r="AC766" s="31"/>
    </row>
    <row r="767" spans="29:29" ht="15.75" customHeight="1">
      <c r="AC767" s="31"/>
    </row>
    <row r="768" spans="29:29" ht="15.75" customHeight="1">
      <c r="AC768" s="31"/>
    </row>
    <row r="769" spans="29:29" ht="15.75" customHeight="1">
      <c r="AC769" s="31"/>
    </row>
    <row r="770" spans="29:29" ht="15.75" customHeight="1">
      <c r="AC770" s="31"/>
    </row>
    <row r="771" spans="29:29" ht="15.75" customHeight="1">
      <c r="AC771" s="31"/>
    </row>
    <row r="772" spans="29:29" ht="15.75" customHeight="1">
      <c r="AC772" s="31"/>
    </row>
    <row r="773" spans="29:29" ht="15.75" customHeight="1">
      <c r="AC773" s="31"/>
    </row>
    <row r="774" spans="29:29" ht="15.75" customHeight="1">
      <c r="AC774" s="31"/>
    </row>
    <row r="775" spans="29:29" ht="15.75" customHeight="1">
      <c r="AC775" s="31"/>
    </row>
    <row r="776" spans="29:29" ht="15.75" customHeight="1">
      <c r="AC776" s="31"/>
    </row>
    <row r="777" spans="29:29" ht="15.75" customHeight="1">
      <c r="AC777" s="31"/>
    </row>
    <row r="778" spans="29:29" ht="15.75" customHeight="1">
      <c r="AC778" s="31"/>
    </row>
    <row r="779" spans="29:29" ht="15.75" customHeight="1">
      <c r="AC779" s="31"/>
    </row>
    <row r="780" spans="29:29" ht="15.75" customHeight="1">
      <c r="AC780" s="31"/>
    </row>
    <row r="781" spans="29:29" ht="15.75" customHeight="1">
      <c r="AC781" s="31"/>
    </row>
    <row r="782" spans="29:29" ht="15.75" customHeight="1">
      <c r="AC782" s="31"/>
    </row>
    <row r="783" spans="29:29" ht="15.75" customHeight="1">
      <c r="AC783" s="31"/>
    </row>
    <row r="784" spans="29:29" ht="15.75" customHeight="1">
      <c r="AC784" s="31"/>
    </row>
    <row r="785" spans="29:29" ht="15.75" customHeight="1">
      <c r="AC785" s="31"/>
    </row>
    <row r="786" spans="29:29" ht="15.75" customHeight="1">
      <c r="AC786" s="31"/>
    </row>
    <row r="787" spans="29:29" ht="15.75" customHeight="1">
      <c r="AC787" s="31"/>
    </row>
    <row r="788" spans="29:29" ht="15.75" customHeight="1">
      <c r="AC788" s="31"/>
    </row>
    <row r="789" spans="29:29" ht="15.75" customHeight="1">
      <c r="AC789" s="31"/>
    </row>
    <row r="790" spans="29:29" ht="15.75" customHeight="1">
      <c r="AC790" s="31"/>
    </row>
    <row r="791" spans="29:29" ht="15.75" customHeight="1">
      <c r="AC791" s="31"/>
    </row>
    <row r="792" spans="29:29" ht="15.75" customHeight="1">
      <c r="AC792" s="31"/>
    </row>
    <row r="793" spans="29:29" ht="15.75" customHeight="1">
      <c r="AC793" s="31"/>
    </row>
    <row r="794" spans="29:29" ht="15.75" customHeight="1">
      <c r="AC794" s="31"/>
    </row>
    <row r="795" spans="29:29" ht="15.75" customHeight="1">
      <c r="AC795" s="31"/>
    </row>
    <row r="796" spans="29:29" ht="15.75" customHeight="1">
      <c r="AC796" s="31"/>
    </row>
    <row r="797" spans="29:29" ht="15.75" customHeight="1">
      <c r="AC797" s="31"/>
    </row>
    <row r="798" spans="29:29" ht="15.75" customHeight="1">
      <c r="AC798" s="31"/>
    </row>
    <row r="799" spans="29:29" ht="15.75" customHeight="1">
      <c r="AC799" s="31"/>
    </row>
    <row r="800" spans="29:29" ht="15.75" customHeight="1">
      <c r="AC800" s="31"/>
    </row>
    <row r="801" spans="29:29" ht="15.75" customHeight="1">
      <c r="AC801" s="31"/>
    </row>
    <row r="802" spans="29:29" ht="15.75" customHeight="1">
      <c r="AC802" s="31"/>
    </row>
    <row r="803" spans="29:29" ht="15.75" customHeight="1">
      <c r="AC803" s="31"/>
    </row>
    <row r="804" spans="29:29" ht="15.75" customHeight="1">
      <c r="AC804" s="31"/>
    </row>
    <row r="805" spans="29:29" ht="15.75" customHeight="1">
      <c r="AC805" s="31"/>
    </row>
    <row r="806" spans="29:29" ht="15.75" customHeight="1">
      <c r="AC806" s="31"/>
    </row>
    <row r="807" spans="29:29" ht="15.75" customHeight="1">
      <c r="AC807" s="31"/>
    </row>
    <row r="808" spans="29:29" ht="15.75" customHeight="1">
      <c r="AC808" s="31"/>
    </row>
    <row r="809" spans="29:29" ht="15.75" customHeight="1">
      <c r="AC809" s="31"/>
    </row>
    <row r="810" spans="29:29" ht="15.75" customHeight="1">
      <c r="AC810" s="31"/>
    </row>
    <row r="811" spans="29:29" ht="15.75" customHeight="1">
      <c r="AC811" s="31"/>
    </row>
    <row r="812" spans="29:29" ht="15.75" customHeight="1">
      <c r="AC812" s="31"/>
    </row>
    <row r="813" spans="29:29" ht="15.75" customHeight="1">
      <c r="AC813" s="31"/>
    </row>
    <row r="814" spans="29:29" ht="15.75" customHeight="1">
      <c r="AC814" s="31"/>
    </row>
    <row r="815" spans="29:29" ht="15.75" customHeight="1">
      <c r="AC815" s="31"/>
    </row>
    <row r="816" spans="29:29" ht="15.75" customHeight="1">
      <c r="AC816" s="31"/>
    </row>
    <row r="817" spans="29:29" ht="15.75" customHeight="1">
      <c r="AC817" s="31"/>
    </row>
    <row r="818" spans="29:29" ht="15.75" customHeight="1">
      <c r="AC818" s="31"/>
    </row>
    <row r="819" spans="29:29" ht="15.75" customHeight="1">
      <c r="AC819" s="31"/>
    </row>
    <row r="820" spans="29:29" ht="15.75" customHeight="1">
      <c r="AC820" s="31"/>
    </row>
    <row r="821" spans="29:29" ht="15.75" customHeight="1">
      <c r="AC821" s="31"/>
    </row>
    <row r="822" spans="29:29" ht="15.75" customHeight="1">
      <c r="AC822" s="31"/>
    </row>
    <row r="823" spans="29:29" ht="15.75" customHeight="1">
      <c r="AC823" s="31"/>
    </row>
    <row r="824" spans="29:29" ht="15.75" customHeight="1">
      <c r="AC824" s="31"/>
    </row>
    <row r="825" spans="29:29" ht="15.75" customHeight="1">
      <c r="AC825" s="31"/>
    </row>
    <row r="826" spans="29:29" ht="15.75" customHeight="1">
      <c r="AC826" s="31"/>
    </row>
    <row r="827" spans="29:29" ht="15.75" customHeight="1">
      <c r="AC827" s="31"/>
    </row>
    <row r="828" spans="29:29" ht="15.75" customHeight="1">
      <c r="AC828" s="31"/>
    </row>
    <row r="829" spans="29:29" ht="15.75" customHeight="1">
      <c r="AC829" s="31"/>
    </row>
    <row r="830" spans="29:29" ht="15.75" customHeight="1">
      <c r="AC830" s="31"/>
    </row>
    <row r="831" spans="29:29" ht="15.75" customHeight="1">
      <c r="AC831" s="31"/>
    </row>
    <row r="832" spans="29:29" ht="15.75" customHeight="1">
      <c r="AC832" s="31"/>
    </row>
    <row r="833" spans="29:29" ht="15.75" customHeight="1">
      <c r="AC833" s="31"/>
    </row>
    <row r="834" spans="29:29" ht="15.75" customHeight="1">
      <c r="AC834" s="31"/>
    </row>
    <row r="835" spans="29:29" ht="15.75" customHeight="1">
      <c r="AC835" s="31"/>
    </row>
    <row r="836" spans="29:29" ht="15.75" customHeight="1">
      <c r="AC836" s="31"/>
    </row>
    <row r="837" spans="29:29" ht="15.75" customHeight="1">
      <c r="AC837" s="31"/>
    </row>
    <row r="838" spans="29:29" ht="15.75" customHeight="1">
      <c r="AC838" s="31"/>
    </row>
    <row r="839" spans="29:29" ht="15.75" customHeight="1">
      <c r="AC839" s="31"/>
    </row>
    <row r="840" spans="29:29" ht="15.75" customHeight="1">
      <c r="AC840" s="31"/>
    </row>
    <row r="841" spans="29:29" ht="15.75" customHeight="1">
      <c r="AC841" s="31"/>
    </row>
    <row r="842" spans="29:29" ht="15.75" customHeight="1">
      <c r="AC842" s="31"/>
    </row>
    <row r="843" spans="29:29" ht="15.75" customHeight="1">
      <c r="AC843" s="31"/>
    </row>
    <row r="844" spans="29:29" ht="15.75" customHeight="1">
      <c r="AC844" s="31"/>
    </row>
    <row r="845" spans="29:29" ht="15.75" customHeight="1">
      <c r="AC845" s="31"/>
    </row>
    <row r="846" spans="29:29" ht="15.75" customHeight="1">
      <c r="AC846" s="31"/>
    </row>
    <row r="847" spans="29:29" ht="15.75" customHeight="1">
      <c r="AC847" s="31"/>
    </row>
    <row r="848" spans="29:29" ht="15.75" customHeight="1">
      <c r="AC848" s="31"/>
    </row>
    <row r="849" spans="29:29" ht="15.75" customHeight="1">
      <c r="AC849" s="31"/>
    </row>
    <row r="850" spans="29:29" ht="15.75" customHeight="1">
      <c r="AC850" s="31"/>
    </row>
    <row r="851" spans="29:29" ht="15.75" customHeight="1">
      <c r="AC851" s="31"/>
    </row>
    <row r="852" spans="29:29" ht="15.75" customHeight="1">
      <c r="AC852" s="31"/>
    </row>
    <row r="853" spans="29:29" ht="15.75" customHeight="1">
      <c r="AC853" s="31"/>
    </row>
    <row r="854" spans="29:29" ht="15.75" customHeight="1">
      <c r="AC854" s="31"/>
    </row>
    <row r="855" spans="29:29" ht="15.75" customHeight="1">
      <c r="AC855" s="31"/>
    </row>
    <row r="856" spans="29:29" ht="15.75" customHeight="1">
      <c r="AC856" s="31"/>
    </row>
    <row r="857" spans="29:29" ht="15.75" customHeight="1">
      <c r="AC857" s="31"/>
    </row>
    <row r="858" spans="29:29" ht="15.75" customHeight="1">
      <c r="AC858" s="31"/>
    </row>
    <row r="859" spans="29:29" ht="15.75" customHeight="1">
      <c r="AC859" s="31"/>
    </row>
    <row r="860" spans="29:29" ht="15.75" customHeight="1">
      <c r="AC860" s="31"/>
    </row>
    <row r="861" spans="29:29" ht="15.75" customHeight="1">
      <c r="AC861" s="31"/>
    </row>
    <row r="862" spans="29:29" ht="15.75" customHeight="1">
      <c r="AC862" s="31"/>
    </row>
    <row r="863" spans="29:29" ht="15.75" customHeight="1">
      <c r="AC863" s="31"/>
    </row>
    <row r="864" spans="29:29" ht="15.75" customHeight="1">
      <c r="AC864" s="31"/>
    </row>
    <row r="865" spans="29:29" ht="15.75" customHeight="1">
      <c r="AC865" s="31"/>
    </row>
    <row r="866" spans="29:29" ht="15.75" customHeight="1">
      <c r="AC866" s="31"/>
    </row>
    <row r="867" spans="29:29" ht="15.75" customHeight="1">
      <c r="AC867" s="31"/>
    </row>
    <row r="868" spans="29:29" ht="15.75" customHeight="1">
      <c r="AC868" s="31"/>
    </row>
    <row r="869" spans="29:29" ht="15.75" customHeight="1">
      <c r="AC869" s="31"/>
    </row>
    <row r="870" spans="29:29" ht="15.75" customHeight="1">
      <c r="AC870" s="31"/>
    </row>
    <row r="871" spans="29:29" ht="15.75" customHeight="1">
      <c r="AC871" s="31"/>
    </row>
    <row r="872" spans="29:29" ht="15.75" customHeight="1">
      <c r="AC872" s="31"/>
    </row>
    <row r="873" spans="29:29" ht="15.75" customHeight="1">
      <c r="AC873" s="31"/>
    </row>
    <row r="874" spans="29:29" ht="15.75" customHeight="1">
      <c r="AC874" s="31"/>
    </row>
    <row r="875" spans="29:29" ht="15.75" customHeight="1">
      <c r="AC875" s="31"/>
    </row>
    <row r="876" spans="29:29" ht="15.75" customHeight="1">
      <c r="AC876" s="31"/>
    </row>
    <row r="877" spans="29:29" ht="15.75" customHeight="1">
      <c r="AC877" s="31"/>
    </row>
    <row r="878" spans="29:29" ht="15.75" customHeight="1">
      <c r="AC878" s="31"/>
    </row>
    <row r="879" spans="29:29" ht="15.75" customHeight="1">
      <c r="AC879" s="31"/>
    </row>
    <row r="880" spans="29:29" ht="15.75" customHeight="1">
      <c r="AC880" s="31"/>
    </row>
    <row r="881" spans="29:29" ht="15.75" customHeight="1">
      <c r="AC881" s="31"/>
    </row>
    <row r="882" spans="29:29" ht="15.75" customHeight="1">
      <c r="AC882" s="31"/>
    </row>
    <row r="883" spans="29:29" ht="15.75" customHeight="1">
      <c r="AC883" s="31"/>
    </row>
    <row r="884" spans="29:29" ht="15.75" customHeight="1">
      <c r="AC884" s="31"/>
    </row>
    <row r="885" spans="29:29" ht="15.75" customHeight="1">
      <c r="AC885" s="31"/>
    </row>
    <row r="886" spans="29:29" ht="15.75" customHeight="1">
      <c r="AC886" s="31"/>
    </row>
    <row r="887" spans="29:29" ht="15.75" customHeight="1">
      <c r="AC887" s="31"/>
    </row>
    <row r="888" spans="29:29" ht="15.75" customHeight="1">
      <c r="AC888" s="31"/>
    </row>
    <row r="889" spans="29:29" ht="15.75" customHeight="1">
      <c r="AC889" s="31"/>
    </row>
    <row r="890" spans="29:29" ht="15.75" customHeight="1">
      <c r="AC890" s="31"/>
    </row>
    <row r="891" spans="29:29" ht="15.75" customHeight="1">
      <c r="AC891" s="31"/>
    </row>
    <row r="892" spans="29:29" ht="15.75" customHeight="1">
      <c r="AC892" s="31"/>
    </row>
    <row r="893" spans="29:29" ht="15.75" customHeight="1">
      <c r="AC893" s="31"/>
    </row>
    <row r="894" spans="29:29" ht="15.75" customHeight="1">
      <c r="AC894" s="31"/>
    </row>
    <row r="895" spans="29:29" ht="15.75" customHeight="1">
      <c r="AC895" s="31"/>
    </row>
    <row r="896" spans="29:29" ht="15.75" customHeight="1">
      <c r="AC896" s="31"/>
    </row>
    <row r="897" spans="29:29" ht="15.75" customHeight="1">
      <c r="AC897" s="31"/>
    </row>
    <row r="898" spans="29:29" ht="15.75" customHeight="1">
      <c r="AC898" s="31"/>
    </row>
    <row r="899" spans="29:29" ht="15.75" customHeight="1">
      <c r="AC899" s="31"/>
    </row>
    <row r="900" spans="29:29" ht="15.75" customHeight="1">
      <c r="AC900" s="31"/>
    </row>
    <row r="901" spans="29:29" ht="15.75" customHeight="1">
      <c r="AC901" s="31"/>
    </row>
    <row r="902" spans="29:29" ht="15.75" customHeight="1">
      <c r="AC902" s="31"/>
    </row>
    <row r="903" spans="29:29" ht="15.75" customHeight="1">
      <c r="AC903" s="31"/>
    </row>
    <row r="904" spans="29:29" ht="15.75" customHeight="1">
      <c r="AC904" s="31"/>
    </row>
    <row r="905" spans="29:29" ht="15.75" customHeight="1">
      <c r="AC905" s="31"/>
    </row>
    <row r="906" spans="29:29" ht="15.75" customHeight="1">
      <c r="AC906" s="31"/>
    </row>
    <row r="907" spans="29:29" ht="15.75" customHeight="1">
      <c r="AC907" s="31"/>
    </row>
    <row r="908" spans="29:29" ht="15.75" customHeight="1">
      <c r="AC908" s="31"/>
    </row>
    <row r="909" spans="29:29" ht="15.75" customHeight="1">
      <c r="AC909" s="31"/>
    </row>
    <row r="910" spans="29:29" ht="15.75" customHeight="1">
      <c r="AC910" s="31"/>
    </row>
    <row r="911" spans="29:29" ht="15.75" customHeight="1">
      <c r="AC911" s="31"/>
    </row>
    <row r="912" spans="29:29" ht="15.75" customHeight="1">
      <c r="AC912" s="31"/>
    </row>
    <row r="913" spans="29:29" ht="15.75" customHeight="1">
      <c r="AC913" s="31"/>
    </row>
    <row r="914" spans="29:29" ht="15.75" customHeight="1">
      <c r="AC914" s="31"/>
    </row>
    <row r="915" spans="29:29" ht="15.75" customHeight="1">
      <c r="AC915" s="31"/>
    </row>
    <row r="916" spans="29:29" ht="15.75" customHeight="1">
      <c r="AC916" s="31"/>
    </row>
    <row r="917" spans="29:29" ht="15.75" customHeight="1">
      <c r="AC917" s="31"/>
    </row>
    <row r="918" spans="29:29" ht="15.75" customHeight="1">
      <c r="AC918" s="31"/>
    </row>
    <row r="919" spans="29:29" ht="15.75" customHeight="1">
      <c r="AC919" s="31"/>
    </row>
    <row r="920" spans="29:29" ht="15.75" customHeight="1">
      <c r="AC920" s="31"/>
    </row>
    <row r="921" spans="29:29" ht="15.75" customHeight="1">
      <c r="AC921" s="31"/>
    </row>
    <row r="922" spans="29:29" ht="15.75" customHeight="1">
      <c r="AC922" s="31"/>
    </row>
    <row r="923" spans="29:29" ht="15.75" customHeight="1">
      <c r="AC923" s="31"/>
    </row>
    <row r="924" spans="29:29" ht="15.75" customHeight="1">
      <c r="AC924" s="31"/>
    </row>
    <row r="925" spans="29:29" ht="15.75" customHeight="1">
      <c r="AC925" s="31"/>
    </row>
    <row r="926" spans="29:29" ht="15.75" customHeight="1">
      <c r="AC926" s="31"/>
    </row>
    <row r="927" spans="29:29" ht="15.75" customHeight="1">
      <c r="AC927" s="31"/>
    </row>
    <row r="928" spans="29:29" ht="15.75" customHeight="1">
      <c r="AC928" s="31"/>
    </row>
    <row r="929" spans="29:29" ht="15.75" customHeight="1">
      <c r="AC929" s="31"/>
    </row>
    <row r="930" spans="29:29" ht="15.75" customHeight="1">
      <c r="AC930" s="31"/>
    </row>
    <row r="931" spans="29:29" ht="15.75" customHeight="1">
      <c r="AC931" s="31"/>
    </row>
    <row r="932" spans="29:29" ht="15.75" customHeight="1">
      <c r="AC932" s="31"/>
    </row>
    <row r="933" spans="29:29" ht="15.75" customHeight="1">
      <c r="AC933" s="31"/>
    </row>
    <row r="934" spans="29:29" ht="15.75" customHeight="1">
      <c r="AC934" s="31"/>
    </row>
    <row r="935" spans="29:29" ht="15.75" customHeight="1">
      <c r="AC935" s="31"/>
    </row>
    <row r="936" spans="29:29" ht="15.75" customHeight="1">
      <c r="AC936" s="31"/>
    </row>
    <row r="937" spans="29:29" ht="15.75" customHeight="1">
      <c r="AC937" s="31"/>
    </row>
    <row r="938" spans="29:29" ht="15.75" customHeight="1">
      <c r="AC938" s="31"/>
    </row>
    <row r="939" spans="29:29" ht="15.75" customHeight="1">
      <c r="AC939" s="31"/>
    </row>
    <row r="940" spans="29:29" ht="15.75" customHeight="1">
      <c r="AC940" s="31"/>
    </row>
    <row r="941" spans="29:29" ht="15.75" customHeight="1">
      <c r="AC941" s="31"/>
    </row>
    <row r="942" spans="29:29" ht="15.75" customHeight="1">
      <c r="AC942" s="31"/>
    </row>
    <row r="943" spans="29:29" ht="15.75" customHeight="1">
      <c r="AC943" s="31"/>
    </row>
    <row r="944" spans="29:29" ht="15.75" customHeight="1">
      <c r="AC944" s="31"/>
    </row>
    <row r="945" spans="29:29" ht="15.75" customHeight="1">
      <c r="AC945" s="31"/>
    </row>
    <row r="946" spans="29:29" ht="15.75" customHeight="1">
      <c r="AC946" s="31"/>
    </row>
    <row r="947" spans="29:29" ht="15.75" customHeight="1">
      <c r="AC947" s="31"/>
    </row>
    <row r="948" spans="29:29" ht="15.75" customHeight="1">
      <c r="AC948" s="31"/>
    </row>
    <row r="949" spans="29:29" ht="15.75" customHeight="1">
      <c r="AC949" s="31"/>
    </row>
    <row r="950" spans="29:29" ht="15.75" customHeight="1">
      <c r="AC950" s="31"/>
    </row>
    <row r="951" spans="29:29" ht="15.75" customHeight="1">
      <c r="AC951" s="31"/>
    </row>
    <row r="952" spans="29:29" ht="15.75" customHeight="1">
      <c r="AC952" s="31"/>
    </row>
    <row r="953" spans="29:29" ht="15.75" customHeight="1">
      <c r="AC953" s="31"/>
    </row>
    <row r="954" spans="29:29" ht="15.75" customHeight="1">
      <c r="AC954" s="31"/>
    </row>
    <row r="955" spans="29:29" ht="15.75" customHeight="1">
      <c r="AC955" s="31"/>
    </row>
    <row r="956" spans="29:29" ht="15.75" customHeight="1">
      <c r="AC956" s="31"/>
    </row>
    <row r="957" spans="29:29" ht="15.75" customHeight="1">
      <c r="AC957" s="31"/>
    </row>
    <row r="958" spans="29:29" ht="15.75" customHeight="1">
      <c r="AC958" s="31"/>
    </row>
    <row r="959" spans="29:29" ht="15.75" customHeight="1">
      <c r="AC959" s="31"/>
    </row>
    <row r="960" spans="29:29" ht="15.75" customHeight="1">
      <c r="AC960" s="31"/>
    </row>
    <row r="961" spans="29:29" ht="15.75" customHeight="1">
      <c r="AC961" s="31"/>
    </row>
    <row r="962" spans="29:29" ht="15.75" customHeight="1">
      <c r="AC962" s="31"/>
    </row>
    <row r="963" spans="29:29" ht="15.75" customHeight="1">
      <c r="AC963" s="31"/>
    </row>
    <row r="964" spans="29:29" ht="15.75" customHeight="1">
      <c r="AC964" s="31"/>
    </row>
    <row r="965" spans="29:29" ht="15.75" customHeight="1">
      <c r="AC965" s="31"/>
    </row>
    <row r="966" spans="29:29" ht="15.75" customHeight="1">
      <c r="AC966" s="31"/>
    </row>
    <row r="967" spans="29:29" ht="15.75" customHeight="1">
      <c r="AC967" s="31"/>
    </row>
    <row r="968" spans="29:29" ht="15.75" customHeight="1">
      <c r="AC968" s="31"/>
    </row>
    <row r="969" spans="29:29" ht="15.75" customHeight="1">
      <c r="AC969" s="31"/>
    </row>
    <row r="970" spans="29:29" ht="15.75" customHeight="1">
      <c r="AC970" s="31"/>
    </row>
    <row r="971" spans="29:29" ht="15.75" customHeight="1">
      <c r="AC971" s="31"/>
    </row>
    <row r="972" spans="29:29" ht="15.75" customHeight="1">
      <c r="AC972" s="31"/>
    </row>
    <row r="973" spans="29:29" ht="15.75" customHeight="1">
      <c r="AC973" s="31"/>
    </row>
    <row r="974" spans="29:29" ht="15.75" customHeight="1">
      <c r="AC974" s="31"/>
    </row>
    <row r="975" spans="29:29" ht="15.75" customHeight="1">
      <c r="AC975" s="31"/>
    </row>
    <row r="976" spans="29:29" ht="15.75" customHeight="1">
      <c r="AC976" s="31"/>
    </row>
    <row r="977" spans="29:29" ht="15.75" customHeight="1">
      <c r="AC977" s="31"/>
    </row>
    <row r="978" spans="29:29" ht="15.75" customHeight="1">
      <c r="AC978" s="31"/>
    </row>
    <row r="979" spans="29:29" ht="15.75" customHeight="1">
      <c r="AC979" s="31"/>
    </row>
    <row r="980" spans="29:29" ht="15.75" customHeight="1">
      <c r="AC980" s="31"/>
    </row>
    <row r="981" spans="29:29" ht="15.75" customHeight="1">
      <c r="AC981" s="31"/>
    </row>
    <row r="982" spans="29:29" ht="15.75" customHeight="1">
      <c r="AC982" s="31"/>
    </row>
    <row r="983" spans="29:29" ht="15.75" customHeight="1">
      <c r="AC983" s="31"/>
    </row>
    <row r="984" spans="29:29" ht="15.75" customHeight="1">
      <c r="AC984" s="31"/>
    </row>
    <row r="985" spans="29:29" ht="15.75" customHeight="1">
      <c r="AC985" s="31"/>
    </row>
    <row r="986" spans="29:29" ht="15.75" customHeight="1">
      <c r="AC986" s="31"/>
    </row>
    <row r="987" spans="29:29" ht="15.75" customHeight="1">
      <c r="AC987" s="31"/>
    </row>
    <row r="988" spans="29:29" ht="15.75" customHeight="1">
      <c r="AC988" s="31"/>
    </row>
    <row r="989" spans="29:29" ht="15.75" customHeight="1">
      <c r="AC989" s="31"/>
    </row>
    <row r="990" spans="29:29" ht="15.75" customHeight="1">
      <c r="AC990" s="31"/>
    </row>
    <row r="991" spans="29:29" ht="15.75" customHeight="1">
      <c r="AC991" s="31"/>
    </row>
    <row r="992" spans="29:29" ht="15.75" customHeight="1">
      <c r="AC992" s="31"/>
    </row>
    <row r="993" spans="29:29" ht="15.75" customHeight="1">
      <c r="AC993" s="31"/>
    </row>
    <row r="994" spans="29:29" ht="15.75" customHeight="1">
      <c r="AC994" s="31"/>
    </row>
    <row r="995" spans="29:29" ht="15.75" customHeight="1">
      <c r="AC995" s="31"/>
    </row>
    <row r="996" spans="29:29" ht="15.75" customHeight="1">
      <c r="AC996" s="31"/>
    </row>
    <row r="997" spans="29:29" ht="15.75" customHeight="1">
      <c r="AC997" s="31"/>
    </row>
    <row r="998" spans="29:29" ht="15.75" customHeight="1">
      <c r="AC998" s="31"/>
    </row>
    <row r="999" spans="29:29" ht="15.75" customHeight="1">
      <c r="AC999" s="31"/>
    </row>
    <row r="1000" spans="29:29" ht="15.75" customHeight="1">
      <c r="AC1000" s="31"/>
    </row>
    <row r="1001" spans="29:29" ht="15.75" customHeight="1">
      <c r="AC1001" s="31"/>
    </row>
    <row r="1002" spans="29:29" ht="15.75" customHeight="1">
      <c r="AC1002" s="31"/>
    </row>
    <row r="1003" spans="29:29" ht="15.75" customHeight="1">
      <c r="AC1003" s="31"/>
    </row>
    <row r="1004" spans="29:29" ht="15.75" customHeight="1">
      <c r="AC1004" s="31"/>
    </row>
    <row r="1005" spans="29:29" ht="15.75" customHeight="1">
      <c r="AC1005" s="31"/>
    </row>
    <row r="1006" spans="29:29" ht="15.75" customHeight="1">
      <c r="AC1006" s="31"/>
    </row>
  </sheetData>
  <conditionalFormatting sqref="AU2:AU9">
    <cfRule type="cellIs" dxfId="71" priority="1" operator="greaterThan">
      <formula>9</formula>
    </cfRule>
  </conditionalFormatting>
  <conditionalFormatting sqref="AU2:AU9">
    <cfRule type="cellIs" dxfId="70" priority="2" operator="between">
      <formula>9</formula>
      <formula>7</formula>
    </cfRule>
  </conditionalFormatting>
  <conditionalFormatting sqref="AU2:AU9">
    <cfRule type="cellIs" dxfId="69" priority="3" operator="between">
      <formula>6</formula>
      <formula>4</formula>
    </cfRule>
  </conditionalFormatting>
  <conditionalFormatting sqref="AU2:AU9">
    <cfRule type="cellIs" dxfId="68" priority="4" operator="lessThanOrEqual">
      <formula>3</formula>
    </cfRule>
  </conditionalFormatting>
  <conditionalFormatting sqref="AW2:AW9 AX3:BA9">
    <cfRule type="cellIs" dxfId="67" priority="5" operator="equal">
      <formula>"II"</formula>
    </cfRule>
  </conditionalFormatting>
  <conditionalFormatting sqref="AW2:AW9 AX3:BA9">
    <cfRule type="cellIs" dxfId="66" priority="6" operator="equal">
      <formula>"I"</formula>
    </cfRule>
  </conditionalFormatting>
  <conditionalFormatting sqref="AW2:AW9 AX3:BA9">
    <cfRule type="cellIs" dxfId="65" priority="7" operator="equal">
      <formula>"III"</formula>
    </cfRule>
  </conditionalFormatting>
  <conditionalFormatting sqref="AW2:AW9 AX3:BA9">
    <cfRule type="cellIs" dxfId="64" priority="8" operator="equal">
      <formula>"I"</formula>
    </cfRule>
  </conditionalFormatting>
  <conditionalFormatting sqref="C2:AA31">
    <cfRule type="cellIs" dxfId="63" priority="9" operator="between">
      <formula>4</formula>
      <formula>6</formula>
    </cfRule>
  </conditionalFormatting>
  <conditionalFormatting sqref="C2:AA31">
    <cfRule type="cellIs" dxfId="62" priority="10" operator="between">
      <formula>7</formula>
      <formula>9</formula>
    </cfRule>
  </conditionalFormatting>
  <conditionalFormatting sqref="C2:AA31">
    <cfRule type="cellIs" dxfId="61" priority="11" operator="greaterThanOrEqual">
      <formula>10</formula>
    </cfRule>
  </conditionalFormatting>
  <conditionalFormatting sqref="C2:AA31">
    <cfRule type="cellIs" dxfId="60" priority="12" operator="lessThanOrEqual">
      <formula>3</formula>
    </cfRule>
  </conditionalFormatting>
  <pageMargins left="0.31496062992125984" right="0.31496062992125984" top="0.39370078740157483" bottom="0.19685039370078741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6"/>
  <sheetViews>
    <sheetView zoomScale="77" zoomScaleNormal="77" workbookViewId="0">
      <pane ySplit="14" topLeftCell="A15" activePane="bottomLeft" state="frozen"/>
      <selection pane="bottomLeft" activeCell="K26" sqref="K26"/>
    </sheetView>
  </sheetViews>
  <sheetFormatPr defaultColWidth="14.42578125" defaultRowHeight="15" customHeight="1"/>
  <cols>
    <col min="1" max="1" width="5.5703125" customWidth="1"/>
    <col min="2" max="2" width="25.7109375" customWidth="1"/>
    <col min="3" max="4" width="5.85546875" customWidth="1"/>
    <col min="5" max="6" width="5.5703125" customWidth="1"/>
    <col min="7" max="7" width="5.85546875" customWidth="1"/>
    <col min="8" max="8" width="5.28515625" customWidth="1"/>
    <col min="9" max="9" width="5.7109375" customWidth="1"/>
    <col min="10" max="10" width="5.42578125" customWidth="1"/>
    <col min="11" max="11" width="5.5703125" customWidth="1"/>
    <col min="12" max="12" width="5.28515625" customWidth="1"/>
    <col min="13" max="13" width="6" customWidth="1"/>
    <col min="14" max="25" width="6.28515625" customWidth="1"/>
    <col min="26" max="26" width="5.5703125" customWidth="1"/>
    <col min="27" max="27" width="15.42578125" customWidth="1"/>
    <col min="28" max="28" width="7.5703125" customWidth="1"/>
    <col min="29" max="29" width="6.42578125" customWidth="1"/>
    <col min="30" max="30" width="4.42578125" customWidth="1"/>
    <col min="31" max="31" width="4.85546875" customWidth="1"/>
    <col min="32" max="32" width="4.28515625" customWidth="1"/>
    <col min="33" max="44" width="5.7109375" customWidth="1"/>
    <col min="45" max="52" width="5.42578125" customWidth="1"/>
  </cols>
  <sheetData>
    <row r="1" spans="1:52" ht="144.75" customHeight="1">
      <c r="A1" s="6" t="s">
        <v>14</v>
      </c>
      <c r="B1" s="7" t="s">
        <v>15</v>
      </c>
      <c r="C1" s="46" t="s">
        <v>16</v>
      </c>
      <c r="D1" s="46" t="s">
        <v>17</v>
      </c>
      <c r="E1" s="55" t="s">
        <v>167</v>
      </c>
      <c r="F1" s="55" t="s">
        <v>20</v>
      </c>
      <c r="G1" s="46" t="s">
        <v>66</v>
      </c>
      <c r="H1" s="46" t="s">
        <v>67</v>
      </c>
      <c r="I1" s="46" t="s">
        <v>60</v>
      </c>
      <c r="J1" s="46" t="s">
        <v>61</v>
      </c>
      <c r="K1" s="46" t="s">
        <v>68</v>
      </c>
      <c r="L1" s="53" t="s">
        <v>69</v>
      </c>
      <c r="M1" s="46" t="s">
        <v>62</v>
      </c>
      <c r="N1" s="46" t="s">
        <v>63</v>
      </c>
      <c r="O1" s="46" t="s">
        <v>70</v>
      </c>
      <c r="P1" s="46" t="s">
        <v>71</v>
      </c>
      <c r="Q1" s="46" t="s">
        <v>24</v>
      </c>
      <c r="R1" s="46" t="s">
        <v>25</v>
      </c>
      <c r="S1" s="46" t="s">
        <v>26</v>
      </c>
      <c r="T1" s="46" t="s">
        <v>64</v>
      </c>
      <c r="U1" s="46"/>
      <c r="V1" s="48"/>
      <c r="W1" s="47"/>
      <c r="X1" s="47"/>
      <c r="Y1" s="47"/>
      <c r="Z1" s="48"/>
      <c r="AA1" s="9" t="s">
        <v>30</v>
      </c>
      <c r="AB1" s="10" t="s">
        <v>31</v>
      </c>
      <c r="AC1" s="11" t="s">
        <v>32</v>
      </c>
      <c r="AD1" s="12" t="s">
        <v>33</v>
      </c>
      <c r="AE1" s="12" t="s">
        <v>34</v>
      </c>
      <c r="AF1" s="12" t="s">
        <v>35</v>
      </c>
      <c r="AG1" s="12" t="s">
        <v>36</v>
      </c>
      <c r="AH1" s="12" t="s">
        <v>37</v>
      </c>
      <c r="AI1" s="12" t="s">
        <v>38</v>
      </c>
      <c r="AJ1" s="12" t="s">
        <v>39</v>
      </c>
      <c r="AK1" s="12" t="s">
        <v>40</v>
      </c>
      <c r="AL1" s="12" t="s">
        <v>41</v>
      </c>
      <c r="AM1" s="12" t="s">
        <v>42</v>
      </c>
      <c r="AN1" s="12" t="s">
        <v>43</v>
      </c>
      <c r="AO1" s="12" t="s">
        <v>44</v>
      </c>
      <c r="AP1" s="12" t="s">
        <v>45</v>
      </c>
      <c r="AQ1" s="12" t="s">
        <v>46</v>
      </c>
      <c r="AR1" s="12" t="s">
        <v>47</v>
      </c>
      <c r="AS1" s="12" t="s">
        <v>48</v>
      </c>
      <c r="AT1" s="12" t="s">
        <v>49</v>
      </c>
      <c r="AU1" s="12" t="s">
        <v>50</v>
      </c>
      <c r="AV1" s="12" t="s">
        <v>51</v>
      </c>
      <c r="AW1" s="12" t="s">
        <v>52</v>
      </c>
      <c r="AX1" s="12" t="s">
        <v>53</v>
      </c>
      <c r="AY1" s="12" t="s">
        <v>54</v>
      </c>
      <c r="AZ1" s="12" t="s">
        <v>55</v>
      </c>
    </row>
    <row r="2" spans="1:52">
      <c r="A2" s="13">
        <v>1</v>
      </c>
      <c r="B2" s="71" t="s">
        <v>147</v>
      </c>
      <c r="C2" s="14">
        <v>6</v>
      </c>
      <c r="D2" s="14">
        <v>8</v>
      </c>
      <c r="E2" s="14">
        <v>5</v>
      </c>
      <c r="F2" s="14">
        <v>7</v>
      </c>
      <c r="G2" s="14">
        <v>7</v>
      </c>
      <c r="H2" s="14">
        <v>7</v>
      </c>
      <c r="I2" s="14">
        <v>10</v>
      </c>
      <c r="J2" s="14">
        <v>10</v>
      </c>
      <c r="K2" s="14">
        <v>4</v>
      </c>
      <c r="L2" s="14">
        <v>5</v>
      </c>
      <c r="M2" s="14">
        <v>6</v>
      </c>
      <c r="N2" s="14">
        <v>5</v>
      </c>
      <c r="O2" s="14">
        <v>8</v>
      </c>
      <c r="P2" s="14">
        <v>7</v>
      </c>
      <c r="Q2" s="14">
        <v>9</v>
      </c>
      <c r="R2" s="14">
        <v>8</v>
      </c>
      <c r="S2" s="14">
        <v>8</v>
      </c>
      <c r="T2" s="14">
        <v>7</v>
      </c>
      <c r="U2" s="14"/>
      <c r="V2" s="14"/>
      <c r="W2" s="14"/>
      <c r="X2" s="14"/>
      <c r="Y2" s="14"/>
      <c r="Z2" s="14"/>
      <c r="AA2" s="15">
        <f t="shared" ref="AA2:AA31" si="0">AVERAGE(C2:Z2)</f>
        <v>7.0555555555555554</v>
      </c>
      <c r="AB2" s="16">
        <f t="shared" ref="AB2:AB31" si="1">(SUM($AD2:$AL2)/$AS2*100)</f>
        <v>100</v>
      </c>
      <c r="AC2" s="15">
        <f t="shared" ref="AC2:AC31" si="2">(SUM(AD2:AI2)/AS2*100)</f>
        <v>66.666666666666657</v>
      </c>
      <c r="AD2" s="17">
        <f t="shared" ref="AD2:AD31" si="3">COUNTIFS(C2:Z2,12)</f>
        <v>0</v>
      </c>
      <c r="AE2" s="18">
        <f t="shared" ref="AE2:AE31" si="4">COUNTIFS(C2:Z2,11)</f>
        <v>0</v>
      </c>
      <c r="AF2" s="18">
        <f t="shared" ref="AF2:AF31" si="5">COUNTIFS(C2:Z2,10)</f>
        <v>2</v>
      </c>
      <c r="AG2" s="18">
        <f t="shared" ref="AG2:AG31" si="6">COUNTIFS(C2:Z2,9)</f>
        <v>1</v>
      </c>
      <c r="AH2" s="18">
        <f t="shared" ref="AH2:AH31" si="7">COUNTIFS(C2:Z2,8)</f>
        <v>4</v>
      </c>
      <c r="AI2" s="18">
        <f t="shared" ref="AI2:AI31" si="8">COUNTIFS(C2:Z2,7)</f>
        <v>5</v>
      </c>
      <c r="AJ2" s="18">
        <f t="shared" ref="AJ2:AJ31" si="9">COUNTIFS(C2:Z2,6)</f>
        <v>2</v>
      </c>
      <c r="AK2" s="18">
        <f t="shared" ref="AK2:AK31" si="10">COUNTIFS(C2:Z2,5)</f>
        <v>3</v>
      </c>
      <c r="AL2" s="18">
        <f t="shared" ref="AL2:AL31" si="11">COUNTIFS(C2:Z2,4)</f>
        <v>1</v>
      </c>
      <c r="AM2" s="18">
        <f t="shared" ref="AM2:AM31" si="12">COUNTIFS(C2:Z2,3)</f>
        <v>0</v>
      </c>
      <c r="AN2" s="18">
        <f t="shared" ref="AN2:AN31" si="13">COUNTIFS(C2:Z2,2)</f>
        <v>0</v>
      </c>
      <c r="AO2" s="19">
        <f t="shared" ref="AO2:AO31" si="14">COUNTIFS(C2:Z2,1)</f>
        <v>0</v>
      </c>
      <c r="AP2" s="18">
        <f t="shared" ref="AP2:AP31" si="15">COUNTIFS(C2:Z2,"ЗВ")</f>
        <v>0</v>
      </c>
      <c r="AQ2" s="18">
        <f t="shared" ref="AQ2:AQ31" si="16">COUNTIFS(C2:Z2,"ЗАР")</f>
        <v>0</v>
      </c>
      <c r="AR2" s="5">
        <f t="shared" ref="AR2:AR31" si="17">COUNTIFS(C2:Z2,"н/а")</f>
        <v>0</v>
      </c>
      <c r="AS2" s="18">
        <f t="shared" ref="AS2:AS31" si="18">COUNT(C2:Z2)</f>
        <v>18</v>
      </c>
      <c r="AT2" s="18">
        <f t="shared" ref="AT2:AT21" si="19">MIN(C2:Q2)</f>
        <v>4</v>
      </c>
      <c r="AU2" s="18">
        <f t="shared" ref="AU2:AU21" si="20">COUNTIF(C2:Q2,AT2)</f>
        <v>1</v>
      </c>
      <c r="AV2" s="18" t="str">
        <f t="shared" ref="AV2:AV21" si="21">IF(AT2=1,"I",IF(AT2=2,"I",IF(AT2=3,"I",IF(AT2=4,"II",IF(AT2=5,"II",IF(AT2=6,"II",IF(AT2=7,"III",IF(AT2=8,"III",IF(AT2=9,"III",IF(AT2=10,"IV",IF(AT2=11,"IV",IF(AT2=12,"IV"))))))))))))</f>
        <v>II</v>
      </c>
      <c r="AW2" s="18">
        <f>COUNTIF(AV2:AV13,"=IV")</f>
        <v>1</v>
      </c>
      <c r="AX2" s="18">
        <f>COUNTIF(AV2:AV13,"=III")</f>
        <v>2</v>
      </c>
      <c r="AY2" s="18">
        <f>COUNTIF(AV2:AV13,"=II")</f>
        <v>6</v>
      </c>
      <c r="AZ2" s="18">
        <f>COUNTIF(AV2:AV13,"=I")</f>
        <v>3</v>
      </c>
    </row>
    <row r="3" spans="1:52">
      <c r="A3" s="13">
        <f t="shared" ref="A3:A31" si="22">A2+1</f>
        <v>2</v>
      </c>
      <c r="B3" s="71" t="s">
        <v>148</v>
      </c>
      <c r="C3" s="14">
        <v>10</v>
      </c>
      <c r="D3" s="14">
        <v>11</v>
      </c>
      <c r="E3" s="14">
        <v>10</v>
      </c>
      <c r="F3" s="14">
        <v>11</v>
      </c>
      <c r="G3" s="14">
        <v>10</v>
      </c>
      <c r="H3" s="14">
        <v>10</v>
      </c>
      <c r="I3" s="14">
        <v>12</v>
      </c>
      <c r="J3" s="14">
        <v>12</v>
      </c>
      <c r="K3" s="14">
        <v>10</v>
      </c>
      <c r="L3" s="14">
        <v>10</v>
      </c>
      <c r="M3" s="14">
        <v>11</v>
      </c>
      <c r="N3" s="14">
        <v>10</v>
      </c>
      <c r="O3" s="14">
        <v>11</v>
      </c>
      <c r="P3" s="14">
        <v>12</v>
      </c>
      <c r="Q3" s="14">
        <v>11</v>
      </c>
      <c r="R3" s="14">
        <v>11</v>
      </c>
      <c r="S3" s="14">
        <v>12</v>
      </c>
      <c r="T3" s="14">
        <v>10</v>
      </c>
      <c r="U3" s="14"/>
      <c r="V3" s="14"/>
      <c r="W3" s="14"/>
      <c r="X3" s="14"/>
      <c r="Y3" s="14"/>
      <c r="Z3" s="14"/>
      <c r="AA3" s="15">
        <f t="shared" si="0"/>
        <v>10.777777777777779</v>
      </c>
      <c r="AB3" s="16">
        <f t="shared" si="1"/>
        <v>100</v>
      </c>
      <c r="AC3" s="15">
        <f t="shared" si="2"/>
        <v>100</v>
      </c>
      <c r="AD3" s="17">
        <f t="shared" si="3"/>
        <v>4</v>
      </c>
      <c r="AE3" s="18">
        <f t="shared" si="4"/>
        <v>6</v>
      </c>
      <c r="AF3" s="18">
        <f t="shared" si="5"/>
        <v>8</v>
      </c>
      <c r="AG3" s="18">
        <f t="shared" si="6"/>
        <v>0</v>
      </c>
      <c r="AH3" s="18">
        <f t="shared" si="7"/>
        <v>0</v>
      </c>
      <c r="AI3" s="18">
        <f t="shared" si="8"/>
        <v>0</v>
      </c>
      <c r="AJ3" s="18">
        <f t="shared" si="9"/>
        <v>0</v>
      </c>
      <c r="AK3" s="18">
        <f t="shared" si="10"/>
        <v>0</v>
      </c>
      <c r="AL3" s="18">
        <f t="shared" si="11"/>
        <v>0</v>
      </c>
      <c r="AM3" s="18">
        <f t="shared" si="12"/>
        <v>0</v>
      </c>
      <c r="AN3" s="18">
        <f t="shared" si="13"/>
        <v>0</v>
      </c>
      <c r="AO3" s="19">
        <f t="shared" si="14"/>
        <v>0</v>
      </c>
      <c r="AP3" s="18">
        <f t="shared" si="15"/>
        <v>0</v>
      </c>
      <c r="AQ3" s="18">
        <f t="shared" si="16"/>
        <v>0</v>
      </c>
      <c r="AR3" s="5">
        <f t="shared" si="17"/>
        <v>0</v>
      </c>
      <c r="AS3" s="18">
        <f t="shared" si="18"/>
        <v>18</v>
      </c>
      <c r="AT3" s="18">
        <f t="shared" si="19"/>
        <v>10</v>
      </c>
      <c r="AU3" s="18">
        <f t="shared" si="20"/>
        <v>7</v>
      </c>
      <c r="AV3" s="18" t="str">
        <f t="shared" si="21"/>
        <v>IV</v>
      </c>
      <c r="AW3" s="18"/>
      <c r="AX3" s="18"/>
      <c r="AY3" s="18"/>
      <c r="AZ3" s="18"/>
    </row>
    <row r="4" spans="1:52">
      <c r="A4" s="13">
        <f t="shared" si="22"/>
        <v>3</v>
      </c>
      <c r="B4" s="71" t="s">
        <v>149</v>
      </c>
      <c r="C4" s="14">
        <v>7</v>
      </c>
      <c r="D4" s="14">
        <v>7</v>
      </c>
      <c r="E4" s="14">
        <v>6</v>
      </c>
      <c r="F4" s="14">
        <v>8</v>
      </c>
      <c r="G4" s="14">
        <v>8</v>
      </c>
      <c r="H4" s="14">
        <v>8</v>
      </c>
      <c r="I4" s="14">
        <v>10</v>
      </c>
      <c r="J4" s="14">
        <v>8</v>
      </c>
      <c r="K4" s="14">
        <v>5</v>
      </c>
      <c r="L4" s="14">
        <v>5</v>
      </c>
      <c r="M4" s="14">
        <v>8</v>
      </c>
      <c r="N4" s="14">
        <v>5</v>
      </c>
      <c r="O4" s="14">
        <v>8</v>
      </c>
      <c r="P4" s="14">
        <v>9</v>
      </c>
      <c r="Q4" s="14">
        <v>7</v>
      </c>
      <c r="R4" s="14">
        <v>7</v>
      </c>
      <c r="S4" s="14">
        <v>9</v>
      </c>
      <c r="T4" s="14">
        <v>10</v>
      </c>
      <c r="U4" s="14"/>
      <c r="V4" s="14"/>
      <c r="W4" s="14"/>
      <c r="X4" s="14"/>
      <c r="Y4" s="14"/>
      <c r="Z4" s="14"/>
      <c r="AA4" s="15">
        <f t="shared" si="0"/>
        <v>7.5</v>
      </c>
      <c r="AB4" s="16">
        <f t="shared" si="1"/>
        <v>100</v>
      </c>
      <c r="AC4" s="15">
        <f t="shared" si="2"/>
        <v>77.777777777777786</v>
      </c>
      <c r="AD4" s="17">
        <f t="shared" si="3"/>
        <v>0</v>
      </c>
      <c r="AE4" s="18">
        <f t="shared" si="4"/>
        <v>0</v>
      </c>
      <c r="AF4" s="18">
        <f t="shared" si="5"/>
        <v>2</v>
      </c>
      <c r="AG4" s="18">
        <f t="shared" si="6"/>
        <v>2</v>
      </c>
      <c r="AH4" s="18">
        <f t="shared" si="7"/>
        <v>6</v>
      </c>
      <c r="AI4" s="18">
        <f t="shared" si="8"/>
        <v>4</v>
      </c>
      <c r="AJ4" s="18">
        <f t="shared" si="9"/>
        <v>1</v>
      </c>
      <c r="AK4" s="18">
        <f t="shared" si="10"/>
        <v>3</v>
      </c>
      <c r="AL4" s="18">
        <f t="shared" si="11"/>
        <v>0</v>
      </c>
      <c r="AM4" s="18">
        <f t="shared" si="12"/>
        <v>0</v>
      </c>
      <c r="AN4" s="18">
        <f t="shared" si="13"/>
        <v>0</v>
      </c>
      <c r="AO4" s="19">
        <f t="shared" si="14"/>
        <v>0</v>
      </c>
      <c r="AP4" s="18">
        <f t="shared" si="15"/>
        <v>0</v>
      </c>
      <c r="AQ4" s="18">
        <f t="shared" si="16"/>
        <v>0</v>
      </c>
      <c r="AR4" s="5">
        <f t="shared" si="17"/>
        <v>0</v>
      </c>
      <c r="AS4" s="18">
        <f t="shared" si="18"/>
        <v>18</v>
      </c>
      <c r="AT4" s="18">
        <f t="shared" si="19"/>
        <v>5</v>
      </c>
      <c r="AU4" s="18">
        <f t="shared" si="20"/>
        <v>3</v>
      </c>
      <c r="AV4" s="18" t="str">
        <f t="shared" si="21"/>
        <v>II</v>
      </c>
      <c r="AW4" s="18"/>
      <c r="AX4" s="18"/>
      <c r="AY4" s="18"/>
      <c r="AZ4" s="18"/>
    </row>
    <row r="5" spans="1:52">
      <c r="A5" s="13">
        <f t="shared" si="22"/>
        <v>4</v>
      </c>
      <c r="B5" s="71" t="s">
        <v>150</v>
      </c>
      <c r="C5" s="14">
        <v>4</v>
      </c>
      <c r="D5" s="14">
        <v>5</v>
      </c>
      <c r="E5" s="14">
        <v>3</v>
      </c>
      <c r="F5" s="14">
        <v>4</v>
      </c>
      <c r="G5" s="14">
        <v>6</v>
      </c>
      <c r="H5" s="14">
        <v>6</v>
      </c>
      <c r="I5" s="14">
        <v>9</v>
      </c>
      <c r="J5" s="14">
        <v>7</v>
      </c>
      <c r="K5" s="14">
        <v>5</v>
      </c>
      <c r="L5" s="14">
        <v>5</v>
      </c>
      <c r="M5" s="14">
        <v>5</v>
      </c>
      <c r="N5" s="14">
        <v>4</v>
      </c>
      <c r="O5" s="14">
        <v>4</v>
      </c>
      <c r="P5" s="14">
        <v>4</v>
      </c>
      <c r="Q5" s="14">
        <v>5</v>
      </c>
      <c r="R5" s="14">
        <v>8</v>
      </c>
      <c r="S5" s="14">
        <v>5</v>
      </c>
      <c r="T5" s="14">
        <v>7</v>
      </c>
      <c r="U5" s="14"/>
      <c r="V5" s="14"/>
      <c r="W5" s="14"/>
      <c r="X5" s="14"/>
      <c r="Y5" s="14"/>
      <c r="Z5" s="14"/>
      <c r="AA5" s="15">
        <f t="shared" si="0"/>
        <v>5.333333333333333</v>
      </c>
      <c r="AB5" s="16">
        <f t="shared" si="1"/>
        <v>94.444444444444443</v>
      </c>
      <c r="AC5" s="15">
        <f t="shared" si="2"/>
        <v>22.222222222222221</v>
      </c>
      <c r="AD5" s="17">
        <f t="shared" si="3"/>
        <v>0</v>
      </c>
      <c r="AE5" s="18">
        <f t="shared" si="4"/>
        <v>0</v>
      </c>
      <c r="AF5" s="18">
        <f t="shared" si="5"/>
        <v>0</v>
      </c>
      <c r="AG5" s="18">
        <f t="shared" si="6"/>
        <v>1</v>
      </c>
      <c r="AH5" s="18">
        <f t="shared" si="7"/>
        <v>1</v>
      </c>
      <c r="AI5" s="18">
        <f t="shared" si="8"/>
        <v>2</v>
      </c>
      <c r="AJ5" s="18">
        <f t="shared" si="9"/>
        <v>2</v>
      </c>
      <c r="AK5" s="18">
        <f t="shared" si="10"/>
        <v>6</v>
      </c>
      <c r="AL5" s="18">
        <f t="shared" si="11"/>
        <v>5</v>
      </c>
      <c r="AM5" s="18">
        <f t="shared" si="12"/>
        <v>1</v>
      </c>
      <c r="AN5" s="18">
        <f t="shared" si="13"/>
        <v>0</v>
      </c>
      <c r="AO5" s="19">
        <f t="shared" si="14"/>
        <v>0</v>
      </c>
      <c r="AP5" s="18">
        <f t="shared" si="15"/>
        <v>0</v>
      </c>
      <c r="AQ5" s="18">
        <f t="shared" si="16"/>
        <v>0</v>
      </c>
      <c r="AR5" s="5">
        <f t="shared" si="17"/>
        <v>0</v>
      </c>
      <c r="AS5" s="18">
        <f t="shared" si="18"/>
        <v>18</v>
      </c>
      <c r="AT5" s="18">
        <f t="shared" si="19"/>
        <v>3</v>
      </c>
      <c r="AU5" s="18">
        <f t="shared" si="20"/>
        <v>1</v>
      </c>
      <c r="AV5" s="18" t="str">
        <f t="shared" si="21"/>
        <v>I</v>
      </c>
      <c r="AW5" s="18"/>
      <c r="AX5" s="18"/>
      <c r="AY5" s="18"/>
      <c r="AZ5" s="18"/>
    </row>
    <row r="6" spans="1:52">
      <c r="A6" s="13">
        <f t="shared" si="22"/>
        <v>5</v>
      </c>
      <c r="B6" s="71" t="s">
        <v>151</v>
      </c>
      <c r="C6" s="14">
        <v>4</v>
      </c>
      <c r="D6" s="14">
        <v>4</v>
      </c>
      <c r="E6" s="14">
        <v>3</v>
      </c>
      <c r="F6" s="14">
        <v>4</v>
      </c>
      <c r="G6" s="14">
        <v>6</v>
      </c>
      <c r="H6" s="14">
        <v>6</v>
      </c>
      <c r="I6" s="14">
        <v>8</v>
      </c>
      <c r="J6" s="14">
        <v>6</v>
      </c>
      <c r="K6" s="14">
        <v>4</v>
      </c>
      <c r="L6" s="14">
        <v>4</v>
      </c>
      <c r="M6" s="14">
        <v>4</v>
      </c>
      <c r="N6" s="14">
        <v>4</v>
      </c>
      <c r="O6" s="14">
        <v>4</v>
      </c>
      <c r="P6" s="14">
        <v>4</v>
      </c>
      <c r="Q6" s="14">
        <v>5</v>
      </c>
      <c r="R6" s="14">
        <v>7</v>
      </c>
      <c r="S6" s="14">
        <v>4</v>
      </c>
      <c r="T6" s="14">
        <v>8</v>
      </c>
      <c r="U6" s="14"/>
      <c r="V6" s="14"/>
      <c r="W6" s="14"/>
      <c r="X6" s="14"/>
      <c r="Y6" s="14"/>
      <c r="Z6" s="14"/>
      <c r="AA6" s="15">
        <f t="shared" si="0"/>
        <v>4.9444444444444446</v>
      </c>
      <c r="AB6" s="16">
        <f t="shared" si="1"/>
        <v>94.444444444444443</v>
      </c>
      <c r="AC6" s="15">
        <f t="shared" si="2"/>
        <v>16.666666666666664</v>
      </c>
      <c r="AD6" s="17">
        <f t="shared" si="3"/>
        <v>0</v>
      </c>
      <c r="AE6" s="18">
        <f t="shared" si="4"/>
        <v>0</v>
      </c>
      <c r="AF6" s="18">
        <f t="shared" si="5"/>
        <v>0</v>
      </c>
      <c r="AG6" s="18">
        <f t="shared" si="6"/>
        <v>0</v>
      </c>
      <c r="AH6" s="18">
        <f t="shared" si="7"/>
        <v>2</v>
      </c>
      <c r="AI6" s="18">
        <f t="shared" si="8"/>
        <v>1</v>
      </c>
      <c r="AJ6" s="18">
        <f t="shared" si="9"/>
        <v>3</v>
      </c>
      <c r="AK6" s="18">
        <f t="shared" si="10"/>
        <v>1</v>
      </c>
      <c r="AL6" s="18">
        <f t="shared" si="11"/>
        <v>10</v>
      </c>
      <c r="AM6" s="18">
        <f t="shared" si="12"/>
        <v>1</v>
      </c>
      <c r="AN6" s="18">
        <f t="shared" si="13"/>
        <v>0</v>
      </c>
      <c r="AO6" s="19">
        <f t="shared" si="14"/>
        <v>0</v>
      </c>
      <c r="AP6" s="18">
        <f t="shared" si="15"/>
        <v>0</v>
      </c>
      <c r="AQ6" s="18">
        <f t="shared" si="16"/>
        <v>0</v>
      </c>
      <c r="AR6" s="5">
        <f t="shared" si="17"/>
        <v>0</v>
      </c>
      <c r="AS6" s="18">
        <f t="shared" si="18"/>
        <v>18</v>
      </c>
      <c r="AT6" s="18">
        <f t="shared" si="19"/>
        <v>3</v>
      </c>
      <c r="AU6" s="18">
        <f t="shared" si="20"/>
        <v>1</v>
      </c>
      <c r="AV6" s="18" t="str">
        <f t="shared" si="21"/>
        <v>I</v>
      </c>
      <c r="AW6" s="18"/>
      <c r="AX6" s="18"/>
      <c r="AY6" s="18"/>
      <c r="AZ6" s="18"/>
    </row>
    <row r="7" spans="1:52">
      <c r="A7" s="13">
        <f t="shared" si="22"/>
        <v>6</v>
      </c>
      <c r="B7" s="71" t="s">
        <v>152</v>
      </c>
      <c r="C7" s="14">
        <v>8</v>
      </c>
      <c r="D7" s="14">
        <v>9</v>
      </c>
      <c r="E7" s="14">
        <v>7</v>
      </c>
      <c r="F7" s="14">
        <v>8</v>
      </c>
      <c r="G7" s="14">
        <v>9</v>
      </c>
      <c r="H7" s="14">
        <v>9</v>
      </c>
      <c r="I7" s="14">
        <v>10</v>
      </c>
      <c r="J7" s="14">
        <v>10</v>
      </c>
      <c r="K7" s="14">
        <v>7</v>
      </c>
      <c r="L7" s="14">
        <v>7</v>
      </c>
      <c r="M7" s="14">
        <v>9</v>
      </c>
      <c r="N7" s="14">
        <v>8</v>
      </c>
      <c r="O7" s="14">
        <v>10</v>
      </c>
      <c r="P7" s="14">
        <v>9</v>
      </c>
      <c r="Q7" s="14">
        <v>11</v>
      </c>
      <c r="R7" s="14">
        <v>9</v>
      </c>
      <c r="S7" s="14">
        <v>9</v>
      </c>
      <c r="T7" s="14">
        <v>10</v>
      </c>
      <c r="U7" s="14"/>
      <c r="V7" s="14"/>
      <c r="W7" s="14"/>
      <c r="X7" s="14"/>
      <c r="Y7" s="14"/>
      <c r="Z7" s="14"/>
      <c r="AA7" s="15">
        <f t="shared" si="0"/>
        <v>8.8333333333333339</v>
      </c>
      <c r="AB7" s="16">
        <f t="shared" si="1"/>
        <v>100</v>
      </c>
      <c r="AC7" s="15">
        <f t="shared" si="2"/>
        <v>100</v>
      </c>
      <c r="AD7" s="17">
        <f t="shared" si="3"/>
        <v>0</v>
      </c>
      <c r="AE7" s="18">
        <f t="shared" si="4"/>
        <v>1</v>
      </c>
      <c r="AF7" s="18">
        <f t="shared" si="5"/>
        <v>4</v>
      </c>
      <c r="AG7" s="18">
        <f t="shared" si="6"/>
        <v>7</v>
      </c>
      <c r="AH7" s="18">
        <f t="shared" si="7"/>
        <v>3</v>
      </c>
      <c r="AI7" s="18">
        <f t="shared" si="8"/>
        <v>3</v>
      </c>
      <c r="AJ7" s="18">
        <f t="shared" si="9"/>
        <v>0</v>
      </c>
      <c r="AK7" s="18">
        <f t="shared" si="10"/>
        <v>0</v>
      </c>
      <c r="AL7" s="18">
        <f t="shared" si="11"/>
        <v>0</v>
      </c>
      <c r="AM7" s="18">
        <f t="shared" si="12"/>
        <v>0</v>
      </c>
      <c r="AN7" s="18">
        <f t="shared" si="13"/>
        <v>0</v>
      </c>
      <c r="AO7" s="19">
        <f t="shared" si="14"/>
        <v>0</v>
      </c>
      <c r="AP7" s="18">
        <f t="shared" si="15"/>
        <v>0</v>
      </c>
      <c r="AQ7" s="18">
        <f t="shared" si="16"/>
        <v>0</v>
      </c>
      <c r="AR7" s="5">
        <f t="shared" si="17"/>
        <v>0</v>
      </c>
      <c r="AS7" s="18">
        <f t="shared" si="18"/>
        <v>18</v>
      </c>
      <c r="AT7" s="18">
        <f t="shared" si="19"/>
        <v>7</v>
      </c>
      <c r="AU7" s="18">
        <f t="shared" si="20"/>
        <v>3</v>
      </c>
      <c r="AV7" s="18" t="str">
        <f t="shared" si="21"/>
        <v>III</v>
      </c>
      <c r="AW7" s="18"/>
      <c r="AX7" s="18"/>
      <c r="AY7" s="18"/>
      <c r="AZ7" s="18"/>
    </row>
    <row r="8" spans="1:52">
      <c r="A8" s="13">
        <f t="shared" si="22"/>
        <v>7</v>
      </c>
      <c r="B8" s="71" t="s">
        <v>153</v>
      </c>
      <c r="C8" s="14">
        <v>8</v>
      </c>
      <c r="D8" s="14">
        <v>7</v>
      </c>
      <c r="E8" s="14">
        <v>6</v>
      </c>
      <c r="F8" s="14">
        <v>7</v>
      </c>
      <c r="G8" s="14">
        <v>7</v>
      </c>
      <c r="H8" s="14">
        <v>7</v>
      </c>
      <c r="I8" s="14">
        <v>9</v>
      </c>
      <c r="J8" s="14">
        <v>9</v>
      </c>
      <c r="K8" s="14">
        <v>5</v>
      </c>
      <c r="L8" s="14">
        <v>5</v>
      </c>
      <c r="M8" s="14">
        <v>7</v>
      </c>
      <c r="N8" s="14">
        <v>6</v>
      </c>
      <c r="O8" s="14">
        <v>7</v>
      </c>
      <c r="P8" s="14">
        <v>7</v>
      </c>
      <c r="Q8" s="14">
        <v>9</v>
      </c>
      <c r="R8" s="14">
        <v>8</v>
      </c>
      <c r="S8" s="14">
        <v>8</v>
      </c>
      <c r="T8" s="14">
        <v>9</v>
      </c>
      <c r="U8" s="14"/>
      <c r="V8" s="14"/>
      <c r="W8" s="14"/>
      <c r="X8" s="14"/>
      <c r="Y8" s="14"/>
      <c r="Z8" s="14"/>
      <c r="AA8" s="15">
        <f t="shared" si="0"/>
        <v>7.2777777777777777</v>
      </c>
      <c r="AB8" s="16">
        <f t="shared" si="1"/>
        <v>100</v>
      </c>
      <c r="AC8" s="15">
        <f t="shared" si="2"/>
        <v>77.777777777777786</v>
      </c>
      <c r="AD8" s="17">
        <f t="shared" si="3"/>
        <v>0</v>
      </c>
      <c r="AE8" s="18">
        <f t="shared" si="4"/>
        <v>0</v>
      </c>
      <c r="AF8" s="18">
        <f t="shared" si="5"/>
        <v>0</v>
      </c>
      <c r="AG8" s="18">
        <f t="shared" si="6"/>
        <v>4</v>
      </c>
      <c r="AH8" s="18">
        <f t="shared" si="7"/>
        <v>3</v>
      </c>
      <c r="AI8" s="18">
        <f t="shared" si="8"/>
        <v>7</v>
      </c>
      <c r="AJ8" s="18">
        <f t="shared" si="9"/>
        <v>2</v>
      </c>
      <c r="AK8" s="18">
        <f t="shared" si="10"/>
        <v>2</v>
      </c>
      <c r="AL8" s="18">
        <f t="shared" si="11"/>
        <v>0</v>
      </c>
      <c r="AM8" s="18">
        <f t="shared" si="12"/>
        <v>0</v>
      </c>
      <c r="AN8" s="18">
        <f t="shared" si="13"/>
        <v>0</v>
      </c>
      <c r="AO8" s="19">
        <f t="shared" si="14"/>
        <v>0</v>
      </c>
      <c r="AP8" s="18">
        <f t="shared" si="15"/>
        <v>0</v>
      </c>
      <c r="AQ8" s="18">
        <f t="shared" si="16"/>
        <v>0</v>
      </c>
      <c r="AR8" s="5">
        <f t="shared" si="17"/>
        <v>0</v>
      </c>
      <c r="AS8" s="18">
        <f t="shared" si="18"/>
        <v>18</v>
      </c>
      <c r="AT8" s="18">
        <f t="shared" si="19"/>
        <v>5</v>
      </c>
      <c r="AU8" s="18">
        <f t="shared" si="20"/>
        <v>2</v>
      </c>
      <c r="AV8" s="18" t="str">
        <f t="shared" si="21"/>
        <v>II</v>
      </c>
      <c r="AW8" s="18"/>
      <c r="AX8" s="18"/>
      <c r="AY8" s="18"/>
      <c r="AZ8" s="18"/>
    </row>
    <row r="9" spans="1:52">
      <c r="A9" s="13">
        <f t="shared" si="22"/>
        <v>8</v>
      </c>
      <c r="B9" s="71" t="s">
        <v>154</v>
      </c>
      <c r="C9" s="14">
        <v>6</v>
      </c>
      <c r="D9" s="14">
        <v>6</v>
      </c>
      <c r="E9" s="14">
        <v>3</v>
      </c>
      <c r="F9" s="14">
        <v>4</v>
      </c>
      <c r="G9" s="14">
        <v>6</v>
      </c>
      <c r="H9" s="14">
        <v>5</v>
      </c>
      <c r="I9" s="14">
        <v>9</v>
      </c>
      <c r="J9" s="14">
        <v>7</v>
      </c>
      <c r="K9" s="14">
        <v>4</v>
      </c>
      <c r="L9" s="14">
        <v>4</v>
      </c>
      <c r="M9" s="14">
        <v>5</v>
      </c>
      <c r="N9" s="14">
        <v>4</v>
      </c>
      <c r="O9" s="14">
        <v>7</v>
      </c>
      <c r="P9" s="14">
        <v>5</v>
      </c>
      <c r="Q9" s="14">
        <v>7</v>
      </c>
      <c r="R9" s="14">
        <v>7</v>
      </c>
      <c r="S9" s="14">
        <v>4</v>
      </c>
      <c r="T9" s="14">
        <v>11</v>
      </c>
      <c r="U9" s="14"/>
      <c r="V9" s="14"/>
      <c r="W9" s="14"/>
      <c r="X9" s="14"/>
      <c r="Y9" s="14"/>
      <c r="Z9" s="14"/>
      <c r="AA9" s="15">
        <f t="shared" si="0"/>
        <v>5.7777777777777777</v>
      </c>
      <c r="AB9" s="16">
        <f t="shared" si="1"/>
        <v>94.444444444444443</v>
      </c>
      <c r="AC9" s="15">
        <f t="shared" si="2"/>
        <v>33.333333333333329</v>
      </c>
      <c r="AD9" s="17">
        <f t="shared" si="3"/>
        <v>0</v>
      </c>
      <c r="AE9" s="18">
        <f t="shared" si="4"/>
        <v>1</v>
      </c>
      <c r="AF9" s="18">
        <f t="shared" si="5"/>
        <v>0</v>
      </c>
      <c r="AG9" s="18">
        <f t="shared" si="6"/>
        <v>1</v>
      </c>
      <c r="AH9" s="18">
        <f t="shared" si="7"/>
        <v>0</v>
      </c>
      <c r="AI9" s="18">
        <f t="shared" si="8"/>
        <v>4</v>
      </c>
      <c r="AJ9" s="18">
        <f t="shared" si="9"/>
        <v>3</v>
      </c>
      <c r="AK9" s="18">
        <f t="shared" si="10"/>
        <v>3</v>
      </c>
      <c r="AL9" s="18">
        <f t="shared" si="11"/>
        <v>5</v>
      </c>
      <c r="AM9" s="18">
        <f t="shared" si="12"/>
        <v>1</v>
      </c>
      <c r="AN9" s="18">
        <f t="shared" si="13"/>
        <v>0</v>
      </c>
      <c r="AO9" s="19">
        <f t="shared" si="14"/>
        <v>0</v>
      </c>
      <c r="AP9" s="18">
        <f t="shared" si="15"/>
        <v>0</v>
      </c>
      <c r="AQ9" s="18">
        <f t="shared" si="16"/>
        <v>0</v>
      </c>
      <c r="AR9" s="5">
        <f t="shared" si="17"/>
        <v>0</v>
      </c>
      <c r="AS9" s="18">
        <f t="shared" si="18"/>
        <v>18</v>
      </c>
      <c r="AT9" s="18">
        <f t="shared" si="19"/>
        <v>3</v>
      </c>
      <c r="AU9" s="18">
        <f t="shared" si="20"/>
        <v>1</v>
      </c>
      <c r="AV9" s="18" t="str">
        <f t="shared" si="21"/>
        <v>I</v>
      </c>
      <c r="AW9" s="18"/>
      <c r="AX9" s="18"/>
      <c r="AY9" s="18"/>
      <c r="AZ9" s="18"/>
    </row>
    <row r="10" spans="1:52">
      <c r="A10" s="13">
        <f t="shared" si="22"/>
        <v>9</v>
      </c>
      <c r="B10" s="71" t="s">
        <v>155</v>
      </c>
      <c r="C10" s="14">
        <v>9</v>
      </c>
      <c r="D10" s="14">
        <v>10</v>
      </c>
      <c r="E10" s="14">
        <v>6</v>
      </c>
      <c r="F10" s="14">
        <v>10</v>
      </c>
      <c r="G10" s="14">
        <v>7</v>
      </c>
      <c r="H10" s="14">
        <v>7</v>
      </c>
      <c r="I10" s="14">
        <v>11</v>
      </c>
      <c r="J10" s="14">
        <v>9</v>
      </c>
      <c r="K10" s="14">
        <v>4</v>
      </c>
      <c r="L10" s="14">
        <v>7</v>
      </c>
      <c r="M10" s="14">
        <v>7</v>
      </c>
      <c r="N10" s="14">
        <v>7</v>
      </c>
      <c r="O10" s="14">
        <v>8</v>
      </c>
      <c r="P10" s="14">
        <v>7</v>
      </c>
      <c r="Q10" s="14">
        <v>11</v>
      </c>
      <c r="R10" s="14">
        <v>9</v>
      </c>
      <c r="S10" s="14">
        <v>8</v>
      </c>
      <c r="T10" s="14">
        <v>7</v>
      </c>
      <c r="U10" s="14"/>
      <c r="V10" s="14"/>
      <c r="W10" s="14"/>
      <c r="X10" s="14"/>
      <c r="Y10" s="14"/>
      <c r="Z10" s="14"/>
      <c r="AA10" s="15">
        <f t="shared" si="0"/>
        <v>8</v>
      </c>
      <c r="AB10" s="16">
        <f t="shared" si="1"/>
        <v>100</v>
      </c>
      <c r="AC10" s="15">
        <f t="shared" si="2"/>
        <v>88.888888888888886</v>
      </c>
      <c r="AD10" s="17">
        <f t="shared" si="3"/>
        <v>0</v>
      </c>
      <c r="AE10" s="18">
        <f t="shared" si="4"/>
        <v>2</v>
      </c>
      <c r="AF10" s="18">
        <f t="shared" si="5"/>
        <v>2</v>
      </c>
      <c r="AG10" s="18">
        <f t="shared" si="6"/>
        <v>3</v>
      </c>
      <c r="AH10" s="18">
        <f t="shared" si="7"/>
        <v>2</v>
      </c>
      <c r="AI10" s="18">
        <f t="shared" si="8"/>
        <v>7</v>
      </c>
      <c r="AJ10" s="18">
        <f t="shared" si="9"/>
        <v>1</v>
      </c>
      <c r="AK10" s="18">
        <f t="shared" si="10"/>
        <v>0</v>
      </c>
      <c r="AL10" s="18">
        <f t="shared" si="11"/>
        <v>1</v>
      </c>
      <c r="AM10" s="18">
        <f t="shared" si="12"/>
        <v>0</v>
      </c>
      <c r="AN10" s="18">
        <f t="shared" si="13"/>
        <v>0</v>
      </c>
      <c r="AO10" s="19">
        <f t="shared" si="14"/>
        <v>0</v>
      </c>
      <c r="AP10" s="18">
        <f t="shared" si="15"/>
        <v>0</v>
      </c>
      <c r="AQ10" s="18">
        <f t="shared" si="16"/>
        <v>0</v>
      </c>
      <c r="AR10" s="5">
        <f t="shared" si="17"/>
        <v>0</v>
      </c>
      <c r="AS10" s="18">
        <f t="shared" si="18"/>
        <v>18</v>
      </c>
      <c r="AT10" s="18">
        <f t="shared" si="19"/>
        <v>4</v>
      </c>
      <c r="AU10" s="18">
        <f t="shared" si="20"/>
        <v>1</v>
      </c>
      <c r="AV10" s="18" t="str">
        <f t="shared" si="21"/>
        <v>II</v>
      </c>
      <c r="AW10" s="18"/>
      <c r="AX10" s="18"/>
      <c r="AY10" s="18"/>
      <c r="AZ10" s="18"/>
    </row>
    <row r="11" spans="1:52">
      <c r="A11" s="13">
        <f t="shared" si="22"/>
        <v>10</v>
      </c>
      <c r="B11" s="71" t="s">
        <v>156</v>
      </c>
      <c r="C11" s="14">
        <v>7</v>
      </c>
      <c r="D11" s="14">
        <v>6</v>
      </c>
      <c r="E11" s="14">
        <v>4</v>
      </c>
      <c r="F11" s="14">
        <v>6</v>
      </c>
      <c r="G11" s="14">
        <v>6</v>
      </c>
      <c r="H11" s="14">
        <v>6</v>
      </c>
      <c r="I11" s="14">
        <v>9</v>
      </c>
      <c r="J11" s="14">
        <v>6</v>
      </c>
      <c r="K11" s="14">
        <v>4</v>
      </c>
      <c r="L11" s="14">
        <v>4</v>
      </c>
      <c r="M11" s="14">
        <v>6</v>
      </c>
      <c r="N11" s="14">
        <v>4</v>
      </c>
      <c r="O11" s="14">
        <v>6</v>
      </c>
      <c r="P11" s="14">
        <v>4</v>
      </c>
      <c r="Q11" s="14">
        <v>7</v>
      </c>
      <c r="R11" s="14">
        <v>9</v>
      </c>
      <c r="S11" s="14">
        <v>5</v>
      </c>
      <c r="T11" s="14">
        <v>9</v>
      </c>
      <c r="U11" s="14"/>
      <c r="V11" s="14"/>
      <c r="W11" s="14"/>
      <c r="X11" s="14"/>
      <c r="Y11" s="14"/>
      <c r="Z11" s="14"/>
      <c r="AA11" s="15">
        <f t="shared" si="0"/>
        <v>6</v>
      </c>
      <c r="AB11" s="16">
        <f t="shared" si="1"/>
        <v>100</v>
      </c>
      <c r="AC11" s="15">
        <f t="shared" si="2"/>
        <v>27.777777777777779</v>
      </c>
      <c r="AD11" s="17">
        <f t="shared" si="3"/>
        <v>0</v>
      </c>
      <c r="AE11" s="18">
        <f t="shared" si="4"/>
        <v>0</v>
      </c>
      <c r="AF11" s="18">
        <f t="shared" si="5"/>
        <v>0</v>
      </c>
      <c r="AG11" s="18">
        <f t="shared" si="6"/>
        <v>3</v>
      </c>
      <c r="AH11" s="18">
        <f t="shared" si="7"/>
        <v>0</v>
      </c>
      <c r="AI11" s="18">
        <f t="shared" si="8"/>
        <v>2</v>
      </c>
      <c r="AJ11" s="18">
        <f t="shared" si="9"/>
        <v>7</v>
      </c>
      <c r="AK11" s="18">
        <f t="shared" si="10"/>
        <v>1</v>
      </c>
      <c r="AL11" s="18">
        <f t="shared" si="11"/>
        <v>5</v>
      </c>
      <c r="AM11" s="18">
        <f t="shared" si="12"/>
        <v>0</v>
      </c>
      <c r="AN11" s="18">
        <f t="shared" si="13"/>
        <v>0</v>
      </c>
      <c r="AO11" s="19">
        <f t="shared" si="14"/>
        <v>0</v>
      </c>
      <c r="AP11" s="18">
        <f t="shared" si="15"/>
        <v>0</v>
      </c>
      <c r="AQ11" s="18">
        <f t="shared" si="16"/>
        <v>0</v>
      </c>
      <c r="AR11" s="5">
        <f t="shared" si="17"/>
        <v>0</v>
      </c>
      <c r="AS11" s="18">
        <f t="shared" si="18"/>
        <v>18</v>
      </c>
      <c r="AT11" s="18">
        <f t="shared" si="19"/>
        <v>4</v>
      </c>
      <c r="AU11" s="18">
        <f t="shared" si="20"/>
        <v>5</v>
      </c>
      <c r="AV11" s="18" t="str">
        <f t="shared" si="21"/>
        <v>II</v>
      </c>
      <c r="AW11" s="18"/>
      <c r="AX11" s="18"/>
      <c r="AY11" s="18"/>
      <c r="AZ11" s="18"/>
    </row>
    <row r="12" spans="1:52">
      <c r="A12" s="13">
        <f t="shared" si="22"/>
        <v>11</v>
      </c>
      <c r="B12" s="71" t="s">
        <v>157</v>
      </c>
      <c r="C12" s="14">
        <v>5</v>
      </c>
      <c r="D12" s="14">
        <v>7</v>
      </c>
      <c r="E12" s="14">
        <v>6</v>
      </c>
      <c r="F12" s="14">
        <v>5</v>
      </c>
      <c r="G12" s="14">
        <v>7</v>
      </c>
      <c r="H12" s="14">
        <v>8</v>
      </c>
      <c r="I12" s="14">
        <v>9</v>
      </c>
      <c r="J12" s="14">
        <v>7</v>
      </c>
      <c r="K12" s="14">
        <v>7</v>
      </c>
      <c r="L12" s="14">
        <v>7</v>
      </c>
      <c r="M12" s="14">
        <v>7</v>
      </c>
      <c r="N12" s="14">
        <v>5</v>
      </c>
      <c r="O12" s="14">
        <v>9</v>
      </c>
      <c r="P12" s="14">
        <v>7</v>
      </c>
      <c r="Q12" s="14">
        <v>8</v>
      </c>
      <c r="R12" s="14">
        <v>9</v>
      </c>
      <c r="S12" s="14">
        <v>6</v>
      </c>
      <c r="T12" s="14">
        <v>11</v>
      </c>
      <c r="U12" s="14"/>
      <c r="V12" s="14"/>
      <c r="W12" s="14"/>
      <c r="X12" s="14"/>
      <c r="Y12" s="14"/>
      <c r="Z12" s="14"/>
      <c r="AA12" s="15">
        <f t="shared" si="0"/>
        <v>7.2222222222222223</v>
      </c>
      <c r="AB12" s="16">
        <f t="shared" si="1"/>
        <v>100</v>
      </c>
      <c r="AC12" s="15">
        <f t="shared" si="2"/>
        <v>72.222222222222214</v>
      </c>
      <c r="AD12" s="17">
        <f t="shared" si="3"/>
        <v>0</v>
      </c>
      <c r="AE12" s="18">
        <f t="shared" si="4"/>
        <v>1</v>
      </c>
      <c r="AF12" s="18">
        <f t="shared" si="5"/>
        <v>0</v>
      </c>
      <c r="AG12" s="18">
        <f t="shared" si="6"/>
        <v>3</v>
      </c>
      <c r="AH12" s="18">
        <f t="shared" si="7"/>
        <v>2</v>
      </c>
      <c r="AI12" s="18">
        <f t="shared" si="8"/>
        <v>7</v>
      </c>
      <c r="AJ12" s="18">
        <f t="shared" si="9"/>
        <v>2</v>
      </c>
      <c r="AK12" s="18">
        <f t="shared" si="10"/>
        <v>3</v>
      </c>
      <c r="AL12" s="18">
        <f t="shared" si="11"/>
        <v>0</v>
      </c>
      <c r="AM12" s="18">
        <f t="shared" si="12"/>
        <v>0</v>
      </c>
      <c r="AN12" s="18">
        <f t="shared" si="13"/>
        <v>0</v>
      </c>
      <c r="AO12" s="19">
        <f t="shared" si="14"/>
        <v>0</v>
      </c>
      <c r="AP12" s="18">
        <f t="shared" si="15"/>
        <v>0</v>
      </c>
      <c r="AQ12" s="18">
        <f t="shared" si="16"/>
        <v>0</v>
      </c>
      <c r="AR12" s="5">
        <f t="shared" si="17"/>
        <v>0</v>
      </c>
      <c r="AS12" s="18">
        <f t="shared" si="18"/>
        <v>18</v>
      </c>
      <c r="AT12" s="18">
        <f t="shared" si="19"/>
        <v>5</v>
      </c>
      <c r="AU12" s="18">
        <f t="shared" si="20"/>
        <v>3</v>
      </c>
      <c r="AV12" s="18" t="str">
        <f t="shared" si="21"/>
        <v>II</v>
      </c>
      <c r="AW12" s="18"/>
      <c r="AX12" s="18"/>
      <c r="AY12" s="18"/>
      <c r="AZ12" s="18"/>
    </row>
    <row r="13" spans="1:52">
      <c r="A13" s="13">
        <f t="shared" si="22"/>
        <v>12</v>
      </c>
      <c r="B13" s="71" t="s">
        <v>158</v>
      </c>
      <c r="C13" s="14">
        <v>11</v>
      </c>
      <c r="D13" s="14">
        <v>11</v>
      </c>
      <c r="E13" s="14">
        <v>9</v>
      </c>
      <c r="F13" s="14">
        <v>11</v>
      </c>
      <c r="G13" s="14">
        <v>11</v>
      </c>
      <c r="H13" s="14">
        <v>10</v>
      </c>
      <c r="I13" s="14">
        <v>12</v>
      </c>
      <c r="J13" s="14">
        <v>11</v>
      </c>
      <c r="K13" s="14">
        <v>9</v>
      </c>
      <c r="L13" s="14">
        <v>10</v>
      </c>
      <c r="M13" s="14">
        <v>10</v>
      </c>
      <c r="N13" s="14">
        <v>9</v>
      </c>
      <c r="O13" s="14">
        <v>11</v>
      </c>
      <c r="P13" s="14">
        <v>11</v>
      </c>
      <c r="Q13" s="14">
        <v>11</v>
      </c>
      <c r="R13" s="14">
        <v>10</v>
      </c>
      <c r="S13" s="14">
        <v>11</v>
      </c>
      <c r="T13" s="14">
        <v>10</v>
      </c>
      <c r="U13" s="14"/>
      <c r="V13" s="14"/>
      <c r="W13" s="14"/>
      <c r="X13" s="14"/>
      <c r="Y13" s="14"/>
      <c r="Z13" s="14"/>
      <c r="AA13" s="15">
        <f t="shared" si="0"/>
        <v>10.444444444444445</v>
      </c>
      <c r="AB13" s="16">
        <f t="shared" si="1"/>
        <v>100</v>
      </c>
      <c r="AC13" s="15">
        <f t="shared" si="2"/>
        <v>100</v>
      </c>
      <c r="AD13" s="17">
        <f t="shared" si="3"/>
        <v>1</v>
      </c>
      <c r="AE13" s="18">
        <f t="shared" si="4"/>
        <v>9</v>
      </c>
      <c r="AF13" s="18">
        <f t="shared" si="5"/>
        <v>5</v>
      </c>
      <c r="AG13" s="18">
        <f t="shared" si="6"/>
        <v>3</v>
      </c>
      <c r="AH13" s="18">
        <f t="shared" si="7"/>
        <v>0</v>
      </c>
      <c r="AI13" s="18">
        <f t="shared" si="8"/>
        <v>0</v>
      </c>
      <c r="AJ13" s="18">
        <f t="shared" si="9"/>
        <v>0</v>
      </c>
      <c r="AK13" s="18">
        <f t="shared" si="10"/>
        <v>0</v>
      </c>
      <c r="AL13" s="18">
        <f t="shared" si="11"/>
        <v>0</v>
      </c>
      <c r="AM13" s="18">
        <f t="shared" si="12"/>
        <v>0</v>
      </c>
      <c r="AN13" s="18">
        <f t="shared" si="13"/>
        <v>0</v>
      </c>
      <c r="AO13" s="19">
        <f t="shared" si="14"/>
        <v>0</v>
      </c>
      <c r="AP13" s="18">
        <f t="shared" si="15"/>
        <v>0</v>
      </c>
      <c r="AQ13" s="18">
        <f t="shared" si="16"/>
        <v>0</v>
      </c>
      <c r="AR13" s="5">
        <f t="shared" si="17"/>
        <v>0</v>
      </c>
      <c r="AS13" s="18">
        <f t="shared" si="18"/>
        <v>18</v>
      </c>
      <c r="AT13" s="18">
        <f t="shared" si="19"/>
        <v>9</v>
      </c>
      <c r="AU13" s="18">
        <f t="shared" si="20"/>
        <v>3</v>
      </c>
      <c r="AV13" s="18" t="str">
        <f t="shared" si="21"/>
        <v>III</v>
      </c>
      <c r="AW13" s="18"/>
      <c r="AX13" s="18"/>
      <c r="AY13" s="18"/>
      <c r="AZ13" s="18"/>
    </row>
    <row r="14" spans="1:52">
      <c r="A14" s="13">
        <f t="shared" si="22"/>
        <v>13</v>
      </c>
      <c r="B14" s="43" t="s">
        <v>159</v>
      </c>
      <c r="C14" s="14">
        <v>5</v>
      </c>
      <c r="D14" s="14">
        <v>7</v>
      </c>
      <c r="E14" s="14">
        <v>5</v>
      </c>
      <c r="F14" s="14">
        <v>7</v>
      </c>
      <c r="G14" s="14">
        <v>8</v>
      </c>
      <c r="H14" s="14">
        <v>9</v>
      </c>
      <c r="I14" s="14">
        <v>9</v>
      </c>
      <c r="J14" s="14">
        <v>9</v>
      </c>
      <c r="K14" s="14">
        <v>6</v>
      </c>
      <c r="L14" s="14">
        <v>6</v>
      </c>
      <c r="M14" s="14">
        <v>7</v>
      </c>
      <c r="N14" s="14">
        <v>6</v>
      </c>
      <c r="O14" s="14">
        <v>9</v>
      </c>
      <c r="P14" s="14">
        <v>8</v>
      </c>
      <c r="Q14" s="14">
        <v>10</v>
      </c>
      <c r="R14" s="14">
        <v>9</v>
      </c>
      <c r="S14" s="14">
        <v>8</v>
      </c>
      <c r="T14" s="14">
        <v>9</v>
      </c>
      <c r="U14" s="14"/>
      <c r="V14" s="14"/>
      <c r="W14" s="14"/>
      <c r="X14" s="14"/>
      <c r="Y14" s="14"/>
      <c r="Z14" s="14"/>
      <c r="AA14" s="15">
        <f t="shared" si="0"/>
        <v>7.6111111111111107</v>
      </c>
      <c r="AB14" s="16">
        <f t="shared" si="1"/>
        <v>100</v>
      </c>
      <c r="AC14" s="15">
        <f t="shared" si="2"/>
        <v>72.222222222222214</v>
      </c>
      <c r="AD14" s="17">
        <f t="shared" si="3"/>
        <v>0</v>
      </c>
      <c r="AE14" s="18">
        <f t="shared" si="4"/>
        <v>0</v>
      </c>
      <c r="AF14" s="18">
        <f t="shared" si="5"/>
        <v>1</v>
      </c>
      <c r="AG14" s="18">
        <f t="shared" si="6"/>
        <v>6</v>
      </c>
      <c r="AH14" s="18">
        <f t="shared" si="7"/>
        <v>3</v>
      </c>
      <c r="AI14" s="18">
        <f t="shared" si="8"/>
        <v>3</v>
      </c>
      <c r="AJ14" s="18">
        <f t="shared" si="9"/>
        <v>3</v>
      </c>
      <c r="AK14" s="18">
        <f t="shared" si="10"/>
        <v>2</v>
      </c>
      <c r="AL14" s="18">
        <f t="shared" si="11"/>
        <v>0</v>
      </c>
      <c r="AM14" s="18">
        <f t="shared" si="12"/>
        <v>0</v>
      </c>
      <c r="AN14" s="18">
        <f t="shared" si="13"/>
        <v>0</v>
      </c>
      <c r="AO14" s="19">
        <f t="shared" si="14"/>
        <v>0</v>
      </c>
      <c r="AP14" s="18">
        <f t="shared" si="15"/>
        <v>0</v>
      </c>
      <c r="AQ14" s="18">
        <f t="shared" si="16"/>
        <v>0</v>
      </c>
      <c r="AR14" s="5">
        <f t="shared" si="17"/>
        <v>0</v>
      </c>
      <c r="AS14" s="18">
        <f t="shared" si="18"/>
        <v>18</v>
      </c>
      <c r="AT14" s="18">
        <f t="shared" si="19"/>
        <v>5</v>
      </c>
      <c r="AU14" s="18">
        <f t="shared" si="20"/>
        <v>2</v>
      </c>
      <c r="AV14" s="18" t="str">
        <f t="shared" si="21"/>
        <v>II</v>
      </c>
      <c r="AW14" s="18"/>
      <c r="AX14" s="18"/>
      <c r="AY14" s="18"/>
      <c r="AZ14" s="18"/>
    </row>
    <row r="15" spans="1:52">
      <c r="A15" s="13">
        <f t="shared" si="22"/>
        <v>14</v>
      </c>
      <c r="B15" s="43" t="s">
        <v>160</v>
      </c>
      <c r="C15" s="14">
        <v>6</v>
      </c>
      <c r="D15" s="14">
        <v>5</v>
      </c>
      <c r="E15" s="14">
        <v>4</v>
      </c>
      <c r="F15" s="14">
        <v>4</v>
      </c>
      <c r="G15" s="14">
        <v>6</v>
      </c>
      <c r="H15" s="14">
        <v>5</v>
      </c>
      <c r="I15" s="14">
        <v>8</v>
      </c>
      <c r="J15" s="14">
        <v>5</v>
      </c>
      <c r="K15" s="14">
        <v>4</v>
      </c>
      <c r="L15" s="14">
        <v>4</v>
      </c>
      <c r="M15" s="14">
        <v>5</v>
      </c>
      <c r="N15" s="14">
        <v>4</v>
      </c>
      <c r="O15" s="14">
        <v>5</v>
      </c>
      <c r="P15" s="14">
        <v>4</v>
      </c>
      <c r="Q15" s="14">
        <v>7</v>
      </c>
      <c r="R15" s="14">
        <v>8</v>
      </c>
      <c r="S15" s="14">
        <v>4</v>
      </c>
      <c r="T15" s="14">
        <v>9</v>
      </c>
      <c r="U15" s="14"/>
      <c r="V15" s="14"/>
      <c r="W15" s="14"/>
      <c r="X15" s="14"/>
      <c r="Y15" s="14"/>
      <c r="Z15" s="14"/>
      <c r="AA15" s="15">
        <f t="shared" si="0"/>
        <v>5.3888888888888893</v>
      </c>
      <c r="AB15" s="16">
        <f t="shared" si="1"/>
        <v>100</v>
      </c>
      <c r="AC15" s="15">
        <f t="shared" si="2"/>
        <v>22.222222222222221</v>
      </c>
      <c r="AD15" s="17">
        <f t="shared" si="3"/>
        <v>0</v>
      </c>
      <c r="AE15" s="18">
        <f t="shared" si="4"/>
        <v>0</v>
      </c>
      <c r="AF15" s="18">
        <f t="shared" si="5"/>
        <v>0</v>
      </c>
      <c r="AG15" s="18">
        <f t="shared" si="6"/>
        <v>1</v>
      </c>
      <c r="AH15" s="18">
        <f t="shared" si="7"/>
        <v>2</v>
      </c>
      <c r="AI15" s="18">
        <f t="shared" si="8"/>
        <v>1</v>
      </c>
      <c r="AJ15" s="18">
        <f t="shared" si="9"/>
        <v>2</v>
      </c>
      <c r="AK15" s="18">
        <f t="shared" si="10"/>
        <v>5</v>
      </c>
      <c r="AL15" s="18">
        <f t="shared" si="11"/>
        <v>7</v>
      </c>
      <c r="AM15" s="18">
        <f t="shared" si="12"/>
        <v>0</v>
      </c>
      <c r="AN15" s="18">
        <f t="shared" si="13"/>
        <v>0</v>
      </c>
      <c r="AO15" s="19">
        <f t="shared" si="14"/>
        <v>0</v>
      </c>
      <c r="AP15" s="18">
        <f t="shared" si="15"/>
        <v>0</v>
      </c>
      <c r="AQ15" s="18">
        <f t="shared" si="16"/>
        <v>0</v>
      </c>
      <c r="AR15" s="5">
        <f t="shared" si="17"/>
        <v>0</v>
      </c>
      <c r="AS15" s="18">
        <f t="shared" si="18"/>
        <v>18</v>
      </c>
      <c r="AT15" s="76">
        <f t="shared" si="19"/>
        <v>4</v>
      </c>
      <c r="AU15" s="76">
        <f t="shared" si="20"/>
        <v>6</v>
      </c>
      <c r="AV15" s="76" t="str">
        <f t="shared" si="21"/>
        <v>II</v>
      </c>
      <c r="AW15" s="18"/>
      <c r="AX15" s="18"/>
      <c r="AY15" s="18"/>
      <c r="AZ15" s="18"/>
    </row>
    <row r="16" spans="1:52">
      <c r="A16" s="13">
        <f t="shared" si="22"/>
        <v>15</v>
      </c>
      <c r="B16" s="43" t="s">
        <v>161</v>
      </c>
      <c r="C16" s="14">
        <v>6</v>
      </c>
      <c r="D16" s="14">
        <v>7</v>
      </c>
      <c r="E16" s="14">
        <v>5</v>
      </c>
      <c r="F16" s="14">
        <v>7</v>
      </c>
      <c r="G16" s="14">
        <v>7</v>
      </c>
      <c r="H16" s="14">
        <v>7</v>
      </c>
      <c r="I16" s="14">
        <v>10</v>
      </c>
      <c r="J16" s="14">
        <v>9</v>
      </c>
      <c r="K16" s="14">
        <v>5</v>
      </c>
      <c r="L16" s="14">
        <v>6</v>
      </c>
      <c r="M16" s="14">
        <v>6</v>
      </c>
      <c r="N16" s="14">
        <v>5</v>
      </c>
      <c r="O16" s="14">
        <v>8</v>
      </c>
      <c r="P16" s="14">
        <v>7</v>
      </c>
      <c r="Q16" s="14">
        <v>7</v>
      </c>
      <c r="R16" s="14">
        <v>9</v>
      </c>
      <c r="S16" s="14">
        <v>7</v>
      </c>
      <c r="T16" s="14">
        <v>10</v>
      </c>
      <c r="U16" s="14"/>
      <c r="V16" s="14"/>
      <c r="W16" s="14"/>
      <c r="X16" s="14"/>
      <c r="Y16" s="14"/>
      <c r="Z16" s="14"/>
      <c r="AA16" s="15">
        <f t="shared" si="0"/>
        <v>7.1111111111111107</v>
      </c>
      <c r="AB16" s="16">
        <f t="shared" si="1"/>
        <v>100</v>
      </c>
      <c r="AC16" s="15">
        <f t="shared" si="2"/>
        <v>66.666666666666657</v>
      </c>
      <c r="AD16" s="17">
        <f t="shared" si="3"/>
        <v>0</v>
      </c>
      <c r="AE16" s="18">
        <f t="shared" si="4"/>
        <v>0</v>
      </c>
      <c r="AF16" s="18">
        <f t="shared" si="5"/>
        <v>2</v>
      </c>
      <c r="AG16" s="18">
        <f t="shared" si="6"/>
        <v>2</v>
      </c>
      <c r="AH16" s="18">
        <f t="shared" si="7"/>
        <v>1</v>
      </c>
      <c r="AI16" s="18">
        <f t="shared" si="8"/>
        <v>7</v>
      </c>
      <c r="AJ16" s="18">
        <f t="shared" si="9"/>
        <v>3</v>
      </c>
      <c r="AK16" s="18">
        <f t="shared" si="10"/>
        <v>3</v>
      </c>
      <c r="AL16" s="18">
        <f t="shared" si="11"/>
        <v>0</v>
      </c>
      <c r="AM16" s="18">
        <f t="shared" si="12"/>
        <v>0</v>
      </c>
      <c r="AN16" s="18">
        <f t="shared" si="13"/>
        <v>0</v>
      </c>
      <c r="AO16" s="19">
        <f t="shared" si="14"/>
        <v>0</v>
      </c>
      <c r="AP16" s="18">
        <f t="shared" si="15"/>
        <v>0</v>
      </c>
      <c r="AQ16" s="18">
        <f t="shared" si="16"/>
        <v>0</v>
      </c>
      <c r="AR16" s="5">
        <f t="shared" si="17"/>
        <v>0</v>
      </c>
      <c r="AS16" s="18">
        <f t="shared" si="18"/>
        <v>18</v>
      </c>
      <c r="AT16" s="76">
        <f t="shared" si="19"/>
        <v>5</v>
      </c>
      <c r="AU16" s="76">
        <f t="shared" si="20"/>
        <v>3</v>
      </c>
      <c r="AV16" s="76" t="str">
        <f t="shared" si="21"/>
        <v>II</v>
      </c>
      <c r="AW16" s="18"/>
      <c r="AX16" s="18"/>
      <c r="AY16" s="18"/>
      <c r="AZ16" s="18"/>
    </row>
    <row r="17" spans="1:52">
      <c r="A17" s="13">
        <f t="shared" si="22"/>
        <v>16</v>
      </c>
      <c r="B17" s="43" t="s">
        <v>162</v>
      </c>
      <c r="C17" s="14">
        <v>6</v>
      </c>
      <c r="D17" s="14">
        <v>5</v>
      </c>
      <c r="E17" s="14">
        <v>4</v>
      </c>
      <c r="F17" s="14">
        <v>6</v>
      </c>
      <c r="G17" s="14">
        <v>6</v>
      </c>
      <c r="H17" s="14">
        <v>7</v>
      </c>
      <c r="I17" s="14">
        <v>9</v>
      </c>
      <c r="J17" s="14">
        <v>9</v>
      </c>
      <c r="K17" s="14">
        <v>4</v>
      </c>
      <c r="L17" s="14">
        <v>4</v>
      </c>
      <c r="M17" s="14">
        <v>5</v>
      </c>
      <c r="N17" s="14">
        <v>4</v>
      </c>
      <c r="O17" s="14">
        <v>6</v>
      </c>
      <c r="P17" s="14">
        <v>6</v>
      </c>
      <c r="Q17" s="14">
        <v>9</v>
      </c>
      <c r="R17" s="14">
        <v>7</v>
      </c>
      <c r="S17" s="14">
        <v>6</v>
      </c>
      <c r="T17" s="14">
        <v>7</v>
      </c>
      <c r="U17" s="14"/>
      <c r="V17" s="14"/>
      <c r="W17" s="14"/>
      <c r="X17" s="14"/>
      <c r="Y17" s="14"/>
      <c r="Z17" s="14"/>
      <c r="AA17" s="15">
        <f t="shared" si="0"/>
        <v>6.1111111111111107</v>
      </c>
      <c r="AB17" s="16">
        <f t="shared" si="1"/>
        <v>100</v>
      </c>
      <c r="AC17" s="15">
        <f t="shared" si="2"/>
        <v>33.333333333333329</v>
      </c>
      <c r="AD17" s="17">
        <f t="shared" si="3"/>
        <v>0</v>
      </c>
      <c r="AE17" s="18">
        <f t="shared" si="4"/>
        <v>0</v>
      </c>
      <c r="AF17" s="18">
        <f t="shared" si="5"/>
        <v>0</v>
      </c>
      <c r="AG17" s="18">
        <f t="shared" si="6"/>
        <v>3</v>
      </c>
      <c r="AH17" s="18">
        <f t="shared" si="7"/>
        <v>0</v>
      </c>
      <c r="AI17" s="18">
        <f t="shared" si="8"/>
        <v>3</v>
      </c>
      <c r="AJ17" s="18">
        <f t="shared" si="9"/>
        <v>6</v>
      </c>
      <c r="AK17" s="18">
        <f t="shared" si="10"/>
        <v>2</v>
      </c>
      <c r="AL17" s="18">
        <f t="shared" si="11"/>
        <v>4</v>
      </c>
      <c r="AM17" s="18">
        <f t="shared" si="12"/>
        <v>0</v>
      </c>
      <c r="AN17" s="18">
        <f t="shared" si="13"/>
        <v>0</v>
      </c>
      <c r="AO17" s="19">
        <f t="shared" si="14"/>
        <v>0</v>
      </c>
      <c r="AP17" s="18">
        <f t="shared" si="15"/>
        <v>0</v>
      </c>
      <c r="AQ17" s="18">
        <f t="shared" si="16"/>
        <v>0</v>
      </c>
      <c r="AR17" s="5">
        <f t="shared" si="17"/>
        <v>0</v>
      </c>
      <c r="AS17" s="18">
        <f t="shared" si="18"/>
        <v>18</v>
      </c>
      <c r="AT17" s="76">
        <f t="shared" si="19"/>
        <v>4</v>
      </c>
      <c r="AU17" s="76">
        <f t="shared" si="20"/>
        <v>4</v>
      </c>
      <c r="AV17" s="76" t="str">
        <f t="shared" si="21"/>
        <v>II</v>
      </c>
      <c r="AW17" s="18"/>
      <c r="AX17" s="18"/>
      <c r="AY17" s="18"/>
      <c r="AZ17" s="18"/>
    </row>
    <row r="18" spans="1:52">
      <c r="A18" s="13">
        <f t="shared" si="22"/>
        <v>17</v>
      </c>
      <c r="B18" s="43" t="s">
        <v>163</v>
      </c>
      <c r="C18" s="14">
        <v>5</v>
      </c>
      <c r="D18" s="14">
        <v>6</v>
      </c>
      <c r="E18" s="14">
        <v>4</v>
      </c>
      <c r="F18" s="14">
        <v>4</v>
      </c>
      <c r="G18" s="14">
        <v>5</v>
      </c>
      <c r="H18" s="14">
        <v>6</v>
      </c>
      <c r="I18" s="14">
        <v>8</v>
      </c>
      <c r="J18" s="14">
        <v>6</v>
      </c>
      <c r="K18" s="14">
        <v>3</v>
      </c>
      <c r="L18" s="14">
        <v>3</v>
      </c>
      <c r="M18" s="14">
        <v>5</v>
      </c>
      <c r="N18" s="14">
        <v>4</v>
      </c>
      <c r="O18" s="14">
        <v>5</v>
      </c>
      <c r="P18" s="14">
        <v>5</v>
      </c>
      <c r="Q18" s="14">
        <v>6</v>
      </c>
      <c r="R18" s="14">
        <v>8</v>
      </c>
      <c r="S18" s="14">
        <v>5</v>
      </c>
      <c r="T18" s="14">
        <v>7</v>
      </c>
      <c r="U18" s="14"/>
      <c r="V18" s="14"/>
      <c r="W18" s="14"/>
      <c r="X18" s="14"/>
      <c r="Y18" s="14"/>
      <c r="Z18" s="14"/>
      <c r="AA18" s="15">
        <f t="shared" si="0"/>
        <v>5.2777777777777777</v>
      </c>
      <c r="AB18" s="16">
        <f t="shared" si="1"/>
        <v>88.888888888888886</v>
      </c>
      <c r="AC18" s="15">
        <f t="shared" si="2"/>
        <v>16.666666666666664</v>
      </c>
      <c r="AD18" s="17">
        <f t="shared" si="3"/>
        <v>0</v>
      </c>
      <c r="AE18" s="18">
        <f t="shared" si="4"/>
        <v>0</v>
      </c>
      <c r="AF18" s="18">
        <f t="shared" si="5"/>
        <v>0</v>
      </c>
      <c r="AG18" s="18">
        <f t="shared" si="6"/>
        <v>0</v>
      </c>
      <c r="AH18" s="18">
        <f t="shared" si="7"/>
        <v>2</v>
      </c>
      <c r="AI18" s="18">
        <f t="shared" si="8"/>
        <v>1</v>
      </c>
      <c r="AJ18" s="18">
        <f t="shared" si="9"/>
        <v>4</v>
      </c>
      <c r="AK18" s="18">
        <f t="shared" si="10"/>
        <v>6</v>
      </c>
      <c r="AL18" s="18">
        <f t="shared" si="11"/>
        <v>3</v>
      </c>
      <c r="AM18" s="18">
        <f t="shared" si="12"/>
        <v>2</v>
      </c>
      <c r="AN18" s="18">
        <f t="shared" si="13"/>
        <v>0</v>
      </c>
      <c r="AO18" s="19">
        <f t="shared" si="14"/>
        <v>0</v>
      </c>
      <c r="AP18" s="18">
        <f t="shared" si="15"/>
        <v>0</v>
      </c>
      <c r="AQ18" s="18">
        <f t="shared" si="16"/>
        <v>0</v>
      </c>
      <c r="AR18" s="5">
        <f t="shared" si="17"/>
        <v>0</v>
      </c>
      <c r="AS18" s="18">
        <f t="shared" si="18"/>
        <v>18</v>
      </c>
      <c r="AT18" s="76">
        <f t="shared" si="19"/>
        <v>3</v>
      </c>
      <c r="AU18" s="76">
        <f t="shared" si="20"/>
        <v>2</v>
      </c>
      <c r="AV18" s="76" t="str">
        <f t="shared" si="21"/>
        <v>I</v>
      </c>
      <c r="AW18" s="18"/>
      <c r="AX18" s="18"/>
      <c r="AY18" s="18"/>
      <c r="AZ18" s="18"/>
    </row>
    <row r="19" spans="1:52">
      <c r="A19" s="13">
        <f t="shared" si="22"/>
        <v>18</v>
      </c>
      <c r="B19" s="43" t="s">
        <v>164</v>
      </c>
      <c r="C19" s="14">
        <v>4</v>
      </c>
      <c r="D19" s="14">
        <v>4</v>
      </c>
      <c r="E19" s="14">
        <v>3</v>
      </c>
      <c r="F19" s="14">
        <v>3</v>
      </c>
      <c r="G19" s="14">
        <v>4</v>
      </c>
      <c r="H19" s="14">
        <v>4</v>
      </c>
      <c r="I19" s="14">
        <v>8</v>
      </c>
      <c r="J19" s="14">
        <v>7</v>
      </c>
      <c r="K19" s="14">
        <v>4</v>
      </c>
      <c r="L19" s="14">
        <v>4</v>
      </c>
      <c r="M19" s="14">
        <v>3</v>
      </c>
      <c r="N19" s="14">
        <v>4</v>
      </c>
      <c r="O19" s="14">
        <v>3</v>
      </c>
      <c r="P19" s="14">
        <v>4</v>
      </c>
      <c r="Q19" s="14">
        <v>5</v>
      </c>
      <c r="R19" s="14">
        <v>7</v>
      </c>
      <c r="S19" s="14">
        <v>5</v>
      </c>
      <c r="T19" s="14">
        <v>9</v>
      </c>
      <c r="U19" s="14"/>
      <c r="V19" s="14"/>
      <c r="W19" s="14"/>
      <c r="X19" s="14"/>
      <c r="Y19" s="14"/>
      <c r="Z19" s="14"/>
      <c r="AA19" s="15">
        <f t="shared" si="0"/>
        <v>4.7222222222222223</v>
      </c>
      <c r="AB19" s="16">
        <f t="shared" si="1"/>
        <v>77.777777777777786</v>
      </c>
      <c r="AC19" s="15">
        <f t="shared" si="2"/>
        <v>22.222222222222221</v>
      </c>
      <c r="AD19" s="17">
        <f t="shared" si="3"/>
        <v>0</v>
      </c>
      <c r="AE19" s="18">
        <f t="shared" si="4"/>
        <v>0</v>
      </c>
      <c r="AF19" s="18">
        <f t="shared" si="5"/>
        <v>0</v>
      </c>
      <c r="AG19" s="18">
        <f t="shared" si="6"/>
        <v>1</v>
      </c>
      <c r="AH19" s="18">
        <f t="shared" si="7"/>
        <v>1</v>
      </c>
      <c r="AI19" s="18">
        <f t="shared" si="8"/>
        <v>2</v>
      </c>
      <c r="AJ19" s="18">
        <f t="shared" si="9"/>
        <v>0</v>
      </c>
      <c r="AK19" s="18">
        <f t="shared" si="10"/>
        <v>2</v>
      </c>
      <c r="AL19" s="18">
        <f t="shared" si="11"/>
        <v>8</v>
      </c>
      <c r="AM19" s="18">
        <f t="shared" si="12"/>
        <v>4</v>
      </c>
      <c r="AN19" s="18">
        <f t="shared" si="13"/>
        <v>0</v>
      </c>
      <c r="AO19" s="19">
        <f t="shared" si="14"/>
        <v>0</v>
      </c>
      <c r="AP19" s="18">
        <f t="shared" si="15"/>
        <v>0</v>
      </c>
      <c r="AQ19" s="18">
        <f t="shared" si="16"/>
        <v>0</v>
      </c>
      <c r="AR19" s="5">
        <f t="shared" si="17"/>
        <v>0</v>
      </c>
      <c r="AS19" s="18">
        <f t="shared" si="18"/>
        <v>18</v>
      </c>
      <c r="AT19" s="76">
        <f t="shared" si="19"/>
        <v>3</v>
      </c>
      <c r="AU19" s="76">
        <f t="shared" si="20"/>
        <v>4</v>
      </c>
      <c r="AV19" s="76" t="str">
        <f t="shared" si="21"/>
        <v>I</v>
      </c>
      <c r="AW19" s="18"/>
      <c r="AX19" s="18"/>
      <c r="AY19" s="18"/>
      <c r="AZ19" s="18"/>
    </row>
    <row r="20" spans="1:52">
      <c r="A20" s="13">
        <f t="shared" si="22"/>
        <v>19</v>
      </c>
      <c r="B20" s="43" t="s">
        <v>165</v>
      </c>
      <c r="C20" s="14">
        <v>7</v>
      </c>
      <c r="D20" s="14">
        <v>9</v>
      </c>
      <c r="E20" s="14">
        <v>6</v>
      </c>
      <c r="F20" s="14">
        <v>9</v>
      </c>
      <c r="G20" s="14">
        <v>8</v>
      </c>
      <c r="H20" s="14">
        <v>7</v>
      </c>
      <c r="I20" s="14">
        <v>11</v>
      </c>
      <c r="J20" s="14">
        <v>9</v>
      </c>
      <c r="K20" s="14">
        <v>6</v>
      </c>
      <c r="L20" s="14">
        <v>7</v>
      </c>
      <c r="M20" s="14">
        <v>7</v>
      </c>
      <c r="N20" s="14">
        <v>6</v>
      </c>
      <c r="O20" s="14">
        <v>9</v>
      </c>
      <c r="P20" s="14">
        <v>7</v>
      </c>
      <c r="Q20" s="14">
        <v>10</v>
      </c>
      <c r="R20" s="14">
        <v>9</v>
      </c>
      <c r="S20" s="14">
        <v>9</v>
      </c>
      <c r="T20" s="14">
        <v>8</v>
      </c>
      <c r="U20" s="14"/>
      <c r="V20" s="14"/>
      <c r="W20" s="14"/>
      <c r="X20" s="14"/>
      <c r="Y20" s="14"/>
      <c r="Z20" s="14"/>
      <c r="AA20" s="15">
        <f t="shared" si="0"/>
        <v>8</v>
      </c>
      <c r="AB20" s="16">
        <f t="shared" si="1"/>
        <v>100</v>
      </c>
      <c r="AC20" s="15">
        <f t="shared" si="2"/>
        <v>83.333333333333343</v>
      </c>
      <c r="AD20" s="17">
        <f t="shared" si="3"/>
        <v>0</v>
      </c>
      <c r="AE20" s="18">
        <f t="shared" si="4"/>
        <v>1</v>
      </c>
      <c r="AF20" s="18">
        <f t="shared" si="5"/>
        <v>1</v>
      </c>
      <c r="AG20" s="18">
        <f t="shared" si="6"/>
        <v>6</v>
      </c>
      <c r="AH20" s="18">
        <f t="shared" si="7"/>
        <v>2</v>
      </c>
      <c r="AI20" s="18">
        <f t="shared" si="8"/>
        <v>5</v>
      </c>
      <c r="AJ20" s="18">
        <f t="shared" si="9"/>
        <v>3</v>
      </c>
      <c r="AK20" s="18">
        <f t="shared" si="10"/>
        <v>0</v>
      </c>
      <c r="AL20" s="18">
        <f t="shared" si="11"/>
        <v>0</v>
      </c>
      <c r="AM20" s="18">
        <f t="shared" si="12"/>
        <v>0</v>
      </c>
      <c r="AN20" s="18">
        <f t="shared" si="13"/>
        <v>0</v>
      </c>
      <c r="AO20" s="19">
        <f t="shared" si="14"/>
        <v>0</v>
      </c>
      <c r="AP20" s="18">
        <f t="shared" si="15"/>
        <v>0</v>
      </c>
      <c r="AQ20" s="18">
        <f t="shared" si="16"/>
        <v>0</v>
      </c>
      <c r="AR20" s="5">
        <f t="shared" si="17"/>
        <v>0</v>
      </c>
      <c r="AS20" s="18">
        <f t="shared" si="18"/>
        <v>18</v>
      </c>
      <c r="AT20" s="76">
        <f t="shared" si="19"/>
        <v>6</v>
      </c>
      <c r="AU20" s="76">
        <f t="shared" si="20"/>
        <v>3</v>
      </c>
      <c r="AV20" s="76" t="str">
        <f t="shared" si="21"/>
        <v>II</v>
      </c>
      <c r="AW20" s="18"/>
      <c r="AX20" s="18"/>
      <c r="AY20" s="18"/>
      <c r="AZ20" s="18"/>
    </row>
    <row r="21" spans="1:52" ht="15.75" customHeight="1">
      <c r="A21" s="13">
        <f t="shared" si="22"/>
        <v>20</v>
      </c>
      <c r="B21" s="43" t="s">
        <v>166</v>
      </c>
      <c r="C21" s="20">
        <v>9</v>
      </c>
      <c r="D21" s="20">
        <v>9</v>
      </c>
      <c r="E21" s="20">
        <v>8</v>
      </c>
      <c r="F21" s="20">
        <v>9</v>
      </c>
      <c r="G21" s="20">
        <v>8</v>
      </c>
      <c r="H21" s="20">
        <v>7</v>
      </c>
      <c r="I21" s="20">
        <v>10</v>
      </c>
      <c r="J21" s="20">
        <v>11</v>
      </c>
      <c r="K21" s="20">
        <v>8</v>
      </c>
      <c r="L21" s="20">
        <v>8</v>
      </c>
      <c r="M21" s="20">
        <v>9</v>
      </c>
      <c r="N21" s="20">
        <v>9</v>
      </c>
      <c r="O21" s="20">
        <v>10</v>
      </c>
      <c r="P21" s="20">
        <v>9</v>
      </c>
      <c r="Q21" s="20">
        <v>11</v>
      </c>
      <c r="R21" s="20">
        <v>9</v>
      </c>
      <c r="S21" s="20">
        <v>10</v>
      </c>
      <c r="T21" s="20">
        <v>8</v>
      </c>
      <c r="U21" s="20"/>
      <c r="V21" s="20"/>
      <c r="W21" s="20"/>
      <c r="X21" s="20"/>
      <c r="Y21" s="20"/>
      <c r="Z21" s="20"/>
      <c r="AA21" s="15">
        <f t="shared" si="0"/>
        <v>9</v>
      </c>
      <c r="AB21" s="16">
        <f t="shared" si="1"/>
        <v>100</v>
      </c>
      <c r="AC21" s="15">
        <f t="shared" si="2"/>
        <v>100</v>
      </c>
      <c r="AD21" s="17">
        <f t="shared" si="3"/>
        <v>0</v>
      </c>
      <c r="AE21" s="18">
        <f t="shared" si="4"/>
        <v>2</v>
      </c>
      <c r="AF21" s="18">
        <f t="shared" si="5"/>
        <v>3</v>
      </c>
      <c r="AG21" s="18">
        <f t="shared" si="6"/>
        <v>7</v>
      </c>
      <c r="AH21" s="18">
        <f t="shared" si="7"/>
        <v>5</v>
      </c>
      <c r="AI21" s="18">
        <f t="shared" si="8"/>
        <v>1</v>
      </c>
      <c r="AJ21" s="18">
        <f t="shared" si="9"/>
        <v>0</v>
      </c>
      <c r="AK21" s="18">
        <f t="shared" si="10"/>
        <v>0</v>
      </c>
      <c r="AL21" s="18">
        <f t="shared" si="11"/>
        <v>0</v>
      </c>
      <c r="AM21" s="18">
        <f t="shared" si="12"/>
        <v>0</v>
      </c>
      <c r="AN21" s="18">
        <f t="shared" si="13"/>
        <v>0</v>
      </c>
      <c r="AO21" s="19">
        <f t="shared" si="14"/>
        <v>0</v>
      </c>
      <c r="AP21" s="18">
        <f t="shared" si="15"/>
        <v>0</v>
      </c>
      <c r="AQ21" s="18">
        <f t="shared" si="16"/>
        <v>0</v>
      </c>
      <c r="AR21" s="5">
        <f t="shared" si="17"/>
        <v>0</v>
      </c>
      <c r="AS21" s="18">
        <f t="shared" si="18"/>
        <v>18</v>
      </c>
      <c r="AT21" s="76">
        <f t="shared" si="19"/>
        <v>7</v>
      </c>
      <c r="AU21" s="76">
        <f t="shared" si="20"/>
        <v>1</v>
      </c>
      <c r="AV21" s="76" t="str">
        <f t="shared" si="21"/>
        <v>III</v>
      </c>
      <c r="AW21" s="18"/>
      <c r="AX21" s="18"/>
      <c r="AY21" s="18"/>
      <c r="AZ21" s="18"/>
    </row>
    <row r="22" spans="1:52" ht="15.75" customHeight="1">
      <c r="A22" s="13">
        <f t="shared" si="22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4"/>
      <c r="P22" s="14"/>
      <c r="Q22" s="14"/>
      <c r="R22" s="14"/>
      <c r="S22" s="14"/>
      <c r="T22" s="14"/>
      <c r="U22" s="20"/>
      <c r="V22" s="20"/>
      <c r="W22" s="20"/>
      <c r="X22" s="20"/>
      <c r="Y22" s="20"/>
      <c r="Z22" s="20"/>
      <c r="AA22" s="15" t="e">
        <f t="shared" si="0"/>
        <v>#DIV/0!</v>
      </c>
      <c r="AB22" s="16" t="e">
        <f t="shared" si="1"/>
        <v>#DIV/0!</v>
      </c>
      <c r="AC22" s="15" t="e">
        <f t="shared" si="2"/>
        <v>#DIV/0!</v>
      </c>
      <c r="AD22" s="17">
        <f t="shared" si="3"/>
        <v>0</v>
      </c>
      <c r="AE22" s="18">
        <f t="shared" si="4"/>
        <v>0</v>
      </c>
      <c r="AF22" s="18">
        <f t="shared" si="5"/>
        <v>0</v>
      </c>
      <c r="AG22" s="18">
        <f t="shared" si="6"/>
        <v>0</v>
      </c>
      <c r="AH22" s="18">
        <f t="shared" si="7"/>
        <v>0</v>
      </c>
      <c r="AI22" s="18">
        <f t="shared" si="8"/>
        <v>0</v>
      </c>
      <c r="AJ22" s="18">
        <f t="shared" si="9"/>
        <v>0</v>
      </c>
      <c r="AK22" s="18">
        <f t="shared" si="10"/>
        <v>0</v>
      </c>
      <c r="AL22" s="18">
        <f t="shared" si="11"/>
        <v>0</v>
      </c>
      <c r="AM22" s="18">
        <f t="shared" si="12"/>
        <v>0</v>
      </c>
      <c r="AN22" s="18">
        <f t="shared" si="13"/>
        <v>0</v>
      </c>
      <c r="AO22" s="19">
        <f t="shared" si="14"/>
        <v>0</v>
      </c>
      <c r="AP22" s="18">
        <f t="shared" si="15"/>
        <v>0</v>
      </c>
      <c r="AQ22" s="18">
        <f t="shared" si="16"/>
        <v>0</v>
      </c>
      <c r="AR22" s="5">
        <f t="shared" si="17"/>
        <v>0</v>
      </c>
      <c r="AS22" s="18">
        <f t="shared" si="18"/>
        <v>0</v>
      </c>
      <c r="AT22" s="18"/>
      <c r="AU22" s="18"/>
      <c r="AV22" s="18"/>
      <c r="AW22" s="18"/>
      <c r="AX22" s="18"/>
      <c r="AY22" s="18"/>
      <c r="AZ22" s="18"/>
    </row>
    <row r="23" spans="1:52" ht="15.75" customHeight="1">
      <c r="A23" s="13">
        <f t="shared" si="22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4"/>
      <c r="P23" s="14"/>
      <c r="Q23" s="14"/>
      <c r="R23" s="14"/>
      <c r="S23" s="14"/>
      <c r="T23" s="14"/>
      <c r="U23" s="20"/>
      <c r="V23" s="20"/>
      <c r="W23" s="20"/>
      <c r="X23" s="20"/>
      <c r="Y23" s="20"/>
      <c r="Z23" s="20"/>
      <c r="AA23" s="15" t="e">
        <f t="shared" si="0"/>
        <v>#DIV/0!</v>
      </c>
      <c r="AB23" s="16" t="e">
        <f t="shared" si="1"/>
        <v>#DIV/0!</v>
      </c>
      <c r="AC23" s="15" t="e">
        <f t="shared" si="2"/>
        <v>#DIV/0!</v>
      </c>
      <c r="AD23" s="17">
        <f t="shared" si="3"/>
        <v>0</v>
      </c>
      <c r="AE23" s="18">
        <f t="shared" si="4"/>
        <v>0</v>
      </c>
      <c r="AF23" s="18">
        <f t="shared" si="5"/>
        <v>0</v>
      </c>
      <c r="AG23" s="18">
        <f t="shared" si="6"/>
        <v>0</v>
      </c>
      <c r="AH23" s="18">
        <f t="shared" si="7"/>
        <v>0</v>
      </c>
      <c r="AI23" s="18">
        <f t="shared" si="8"/>
        <v>0</v>
      </c>
      <c r="AJ23" s="18">
        <f t="shared" si="9"/>
        <v>0</v>
      </c>
      <c r="AK23" s="18">
        <f t="shared" si="10"/>
        <v>0</v>
      </c>
      <c r="AL23" s="18">
        <f t="shared" si="11"/>
        <v>0</v>
      </c>
      <c r="AM23" s="18">
        <f t="shared" si="12"/>
        <v>0</v>
      </c>
      <c r="AN23" s="18">
        <f t="shared" si="13"/>
        <v>0</v>
      </c>
      <c r="AO23" s="19">
        <f t="shared" si="14"/>
        <v>0</v>
      </c>
      <c r="AP23" s="18">
        <f t="shared" si="15"/>
        <v>0</v>
      </c>
      <c r="AQ23" s="18">
        <f t="shared" si="16"/>
        <v>0</v>
      </c>
      <c r="AR23" s="5">
        <f t="shared" si="17"/>
        <v>0</v>
      </c>
      <c r="AS23" s="18">
        <f t="shared" si="18"/>
        <v>0</v>
      </c>
      <c r="AT23" s="18"/>
      <c r="AU23" s="18"/>
      <c r="AV23" s="18"/>
      <c r="AW23" s="18"/>
      <c r="AX23" s="18"/>
      <c r="AY23" s="18"/>
      <c r="AZ23" s="18"/>
    </row>
    <row r="24" spans="1:52" ht="15.75" customHeight="1">
      <c r="A24" s="13">
        <f t="shared" si="22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4"/>
      <c r="P24" s="14"/>
      <c r="Q24" s="14"/>
      <c r="R24" s="14"/>
      <c r="S24" s="14"/>
      <c r="T24" s="14"/>
      <c r="U24" s="20"/>
      <c r="V24" s="20"/>
      <c r="W24" s="20"/>
      <c r="X24" s="20"/>
      <c r="Y24" s="20"/>
      <c r="Z24" s="20"/>
      <c r="AA24" s="15" t="e">
        <f t="shared" si="0"/>
        <v>#DIV/0!</v>
      </c>
      <c r="AB24" s="16" t="e">
        <f t="shared" si="1"/>
        <v>#DIV/0!</v>
      </c>
      <c r="AC24" s="15" t="e">
        <f t="shared" si="2"/>
        <v>#DIV/0!</v>
      </c>
      <c r="AD24" s="17">
        <f t="shared" si="3"/>
        <v>0</v>
      </c>
      <c r="AE24" s="18">
        <f t="shared" si="4"/>
        <v>0</v>
      </c>
      <c r="AF24" s="18">
        <f t="shared" si="5"/>
        <v>0</v>
      </c>
      <c r="AG24" s="18">
        <f t="shared" si="6"/>
        <v>0</v>
      </c>
      <c r="AH24" s="18">
        <f t="shared" si="7"/>
        <v>0</v>
      </c>
      <c r="AI24" s="18">
        <f t="shared" si="8"/>
        <v>0</v>
      </c>
      <c r="AJ24" s="18">
        <f t="shared" si="9"/>
        <v>0</v>
      </c>
      <c r="AK24" s="18">
        <f t="shared" si="10"/>
        <v>0</v>
      </c>
      <c r="AL24" s="18">
        <f t="shared" si="11"/>
        <v>0</v>
      </c>
      <c r="AM24" s="18">
        <f t="shared" si="12"/>
        <v>0</v>
      </c>
      <c r="AN24" s="18">
        <f t="shared" si="13"/>
        <v>0</v>
      </c>
      <c r="AO24" s="19">
        <f t="shared" si="14"/>
        <v>0</v>
      </c>
      <c r="AP24" s="18">
        <f t="shared" si="15"/>
        <v>0</v>
      </c>
      <c r="AQ24" s="18">
        <f t="shared" si="16"/>
        <v>0</v>
      </c>
      <c r="AR24" s="5">
        <f t="shared" si="17"/>
        <v>0</v>
      </c>
      <c r="AS24" s="18">
        <f t="shared" si="18"/>
        <v>0</v>
      </c>
      <c r="AT24" s="18"/>
      <c r="AU24" s="18"/>
      <c r="AV24" s="18"/>
      <c r="AW24" s="18"/>
      <c r="AX24" s="18"/>
      <c r="AY24" s="18"/>
      <c r="AZ24" s="18"/>
    </row>
    <row r="25" spans="1:52" ht="15.75" customHeight="1">
      <c r="A25" s="13">
        <f t="shared" si="22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4"/>
      <c r="P25" s="14"/>
      <c r="Q25" s="14"/>
      <c r="R25" s="14"/>
      <c r="S25" s="14"/>
      <c r="T25" s="14"/>
      <c r="U25" s="20"/>
      <c r="V25" s="20"/>
      <c r="W25" s="20"/>
      <c r="X25" s="20"/>
      <c r="Y25" s="20"/>
      <c r="Z25" s="20"/>
      <c r="AA25" s="15" t="e">
        <f t="shared" si="0"/>
        <v>#DIV/0!</v>
      </c>
      <c r="AB25" s="16" t="e">
        <f t="shared" si="1"/>
        <v>#DIV/0!</v>
      </c>
      <c r="AC25" s="15" t="e">
        <f t="shared" si="2"/>
        <v>#DIV/0!</v>
      </c>
      <c r="AD25" s="17">
        <f t="shared" si="3"/>
        <v>0</v>
      </c>
      <c r="AE25" s="18">
        <f t="shared" si="4"/>
        <v>0</v>
      </c>
      <c r="AF25" s="18">
        <f t="shared" si="5"/>
        <v>0</v>
      </c>
      <c r="AG25" s="18">
        <f t="shared" si="6"/>
        <v>0</v>
      </c>
      <c r="AH25" s="18">
        <f t="shared" si="7"/>
        <v>0</v>
      </c>
      <c r="AI25" s="18">
        <f t="shared" si="8"/>
        <v>0</v>
      </c>
      <c r="AJ25" s="18">
        <f t="shared" si="9"/>
        <v>0</v>
      </c>
      <c r="AK25" s="18">
        <f t="shared" si="10"/>
        <v>0</v>
      </c>
      <c r="AL25" s="18">
        <f t="shared" si="11"/>
        <v>0</v>
      </c>
      <c r="AM25" s="18">
        <f t="shared" si="12"/>
        <v>0</v>
      </c>
      <c r="AN25" s="18">
        <f t="shared" si="13"/>
        <v>0</v>
      </c>
      <c r="AO25" s="19">
        <f t="shared" si="14"/>
        <v>0</v>
      </c>
      <c r="AP25" s="18">
        <f t="shared" si="15"/>
        <v>0</v>
      </c>
      <c r="AQ25" s="18">
        <f t="shared" si="16"/>
        <v>0</v>
      </c>
      <c r="AR25" s="5">
        <f t="shared" si="17"/>
        <v>0</v>
      </c>
      <c r="AS25" s="18">
        <f t="shared" si="18"/>
        <v>0</v>
      </c>
      <c r="AT25" s="18"/>
      <c r="AU25" s="18"/>
      <c r="AV25" s="18"/>
      <c r="AW25" s="18"/>
      <c r="AX25" s="18"/>
      <c r="AY25" s="18"/>
      <c r="AZ25" s="18"/>
    </row>
    <row r="26" spans="1:52" ht="15.75" customHeight="1">
      <c r="A26" s="13">
        <f t="shared" si="22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4"/>
      <c r="P26" s="14"/>
      <c r="Q26" s="14"/>
      <c r="R26" s="14"/>
      <c r="S26" s="14"/>
      <c r="T26" s="14"/>
      <c r="U26" s="20"/>
      <c r="V26" s="20"/>
      <c r="W26" s="20"/>
      <c r="X26" s="20"/>
      <c r="Y26" s="20"/>
      <c r="Z26" s="20"/>
      <c r="AA26" s="15" t="e">
        <f t="shared" si="0"/>
        <v>#DIV/0!</v>
      </c>
      <c r="AB26" s="16" t="e">
        <f t="shared" si="1"/>
        <v>#DIV/0!</v>
      </c>
      <c r="AC26" s="15" t="e">
        <f t="shared" si="2"/>
        <v>#DIV/0!</v>
      </c>
      <c r="AD26" s="17">
        <f t="shared" si="3"/>
        <v>0</v>
      </c>
      <c r="AE26" s="18">
        <f t="shared" si="4"/>
        <v>0</v>
      </c>
      <c r="AF26" s="18">
        <f t="shared" si="5"/>
        <v>0</v>
      </c>
      <c r="AG26" s="18">
        <f t="shared" si="6"/>
        <v>0</v>
      </c>
      <c r="AH26" s="18">
        <f t="shared" si="7"/>
        <v>0</v>
      </c>
      <c r="AI26" s="18">
        <f t="shared" si="8"/>
        <v>0</v>
      </c>
      <c r="AJ26" s="18">
        <f t="shared" si="9"/>
        <v>0</v>
      </c>
      <c r="AK26" s="18">
        <f t="shared" si="10"/>
        <v>0</v>
      </c>
      <c r="AL26" s="18">
        <f t="shared" si="11"/>
        <v>0</v>
      </c>
      <c r="AM26" s="18">
        <f t="shared" si="12"/>
        <v>0</v>
      </c>
      <c r="AN26" s="18">
        <f t="shared" si="13"/>
        <v>0</v>
      </c>
      <c r="AO26" s="19">
        <f t="shared" si="14"/>
        <v>0</v>
      </c>
      <c r="AP26" s="18">
        <f t="shared" si="15"/>
        <v>0</v>
      </c>
      <c r="AQ26" s="18">
        <f t="shared" si="16"/>
        <v>0</v>
      </c>
      <c r="AR26" s="5">
        <f t="shared" si="17"/>
        <v>0</v>
      </c>
      <c r="AS26" s="18">
        <f t="shared" si="18"/>
        <v>0</v>
      </c>
      <c r="AT26" s="18"/>
      <c r="AU26" s="18"/>
      <c r="AV26" s="18"/>
      <c r="AW26" s="18"/>
      <c r="AX26" s="18"/>
      <c r="AY26" s="18"/>
      <c r="AZ26" s="18"/>
    </row>
    <row r="27" spans="1:52" ht="15.75" customHeight="1">
      <c r="A27" s="13">
        <f t="shared" si="22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4"/>
      <c r="P27" s="14"/>
      <c r="Q27" s="14"/>
      <c r="R27" s="14"/>
      <c r="S27" s="14"/>
      <c r="T27" s="14"/>
      <c r="U27" s="20"/>
      <c r="V27" s="20"/>
      <c r="W27" s="20"/>
      <c r="X27" s="20"/>
      <c r="Y27" s="20"/>
      <c r="Z27" s="20"/>
      <c r="AA27" s="15" t="e">
        <f t="shared" si="0"/>
        <v>#DIV/0!</v>
      </c>
      <c r="AB27" s="16" t="e">
        <f t="shared" si="1"/>
        <v>#DIV/0!</v>
      </c>
      <c r="AC27" s="15" t="e">
        <f t="shared" si="2"/>
        <v>#DIV/0!</v>
      </c>
      <c r="AD27" s="17">
        <f t="shared" si="3"/>
        <v>0</v>
      </c>
      <c r="AE27" s="18">
        <f t="shared" si="4"/>
        <v>0</v>
      </c>
      <c r="AF27" s="18">
        <f t="shared" si="5"/>
        <v>0</v>
      </c>
      <c r="AG27" s="18">
        <f t="shared" si="6"/>
        <v>0</v>
      </c>
      <c r="AH27" s="18">
        <f t="shared" si="7"/>
        <v>0</v>
      </c>
      <c r="AI27" s="18">
        <f t="shared" si="8"/>
        <v>0</v>
      </c>
      <c r="AJ27" s="18">
        <f t="shared" si="9"/>
        <v>0</v>
      </c>
      <c r="AK27" s="18">
        <f t="shared" si="10"/>
        <v>0</v>
      </c>
      <c r="AL27" s="18">
        <f t="shared" si="11"/>
        <v>0</v>
      </c>
      <c r="AM27" s="18">
        <f t="shared" si="12"/>
        <v>0</v>
      </c>
      <c r="AN27" s="18">
        <f t="shared" si="13"/>
        <v>0</v>
      </c>
      <c r="AO27" s="19">
        <f t="shared" si="14"/>
        <v>0</v>
      </c>
      <c r="AP27" s="18">
        <f t="shared" si="15"/>
        <v>0</v>
      </c>
      <c r="AQ27" s="18">
        <f t="shared" si="16"/>
        <v>0</v>
      </c>
      <c r="AR27" s="5">
        <f t="shared" si="17"/>
        <v>0</v>
      </c>
      <c r="AS27" s="18">
        <f t="shared" si="18"/>
        <v>0</v>
      </c>
      <c r="AT27" s="18"/>
      <c r="AU27" s="18"/>
      <c r="AV27" s="18"/>
      <c r="AW27" s="18"/>
      <c r="AX27" s="18"/>
      <c r="AY27" s="18"/>
      <c r="AZ27" s="18"/>
    </row>
    <row r="28" spans="1:52" ht="15.75" customHeight="1">
      <c r="A28" s="13">
        <f t="shared" si="22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4"/>
      <c r="P28" s="14"/>
      <c r="Q28" s="14"/>
      <c r="R28" s="14"/>
      <c r="S28" s="14"/>
      <c r="T28" s="14"/>
      <c r="U28" s="20"/>
      <c r="V28" s="20"/>
      <c r="W28" s="20"/>
      <c r="X28" s="20"/>
      <c r="Y28" s="20"/>
      <c r="Z28" s="20"/>
      <c r="AA28" s="15" t="e">
        <f t="shared" si="0"/>
        <v>#DIV/0!</v>
      </c>
      <c r="AB28" s="16" t="e">
        <f t="shared" si="1"/>
        <v>#DIV/0!</v>
      </c>
      <c r="AC28" s="15" t="e">
        <f t="shared" si="2"/>
        <v>#DIV/0!</v>
      </c>
      <c r="AD28" s="17">
        <f t="shared" si="3"/>
        <v>0</v>
      </c>
      <c r="AE28" s="18">
        <f t="shared" si="4"/>
        <v>0</v>
      </c>
      <c r="AF28" s="18">
        <f t="shared" si="5"/>
        <v>0</v>
      </c>
      <c r="AG28" s="18">
        <f t="shared" si="6"/>
        <v>0</v>
      </c>
      <c r="AH28" s="18">
        <f t="shared" si="7"/>
        <v>0</v>
      </c>
      <c r="AI28" s="18">
        <f t="shared" si="8"/>
        <v>0</v>
      </c>
      <c r="AJ28" s="18">
        <f t="shared" si="9"/>
        <v>0</v>
      </c>
      <c r="AK28" s="18">
        <f t="shared" si="10"/>
        <v>0</v>
      </c>
      <c r="AL28" s="18">
        <f t="shared" si="11"/>
        <v>0</v>
      </c>
      <c r="AM28" s="18">
        <f t="shared" si="12"/>
        <v>0</v>
      </c>
      <c r="AN28" s="18">
        <f t="shared" si="13"/>
        <v>0</v>
      </c>
      <c r="AO28" s="19">
        <f t="shared" si="14"/>
        <v>0</v>
      </c>
      <c r="AP28" s="18">
        <f t="shared" si="15"/>
        <v>0</v>
      </c>
      <c r="AQ28" s="18">
        <f t="shared" si="16"/>
        <v>0</v>
      </c>
      <c r="AR28" s="5">
        <f t="shared" si="17"/>
        <v>0</v>
      </c>
      <c r="AS28" s="18">
        <f t="shared" si="18"/>
        <v>0</v>
      </c>
      <c r="AT28" s="18"/>
      <c r="AU28" s="18"/>
      <c r="AV28" s="18"/>
      <c r="AW28" s="18"/>
      <c r="AX28" s="18"/>
      <c r="AY28" s="18"/>
      <c r="AZ28" s="18"/>
    </row>
    <row r="29" spans="1:52" ht="15.75" customHeight="1">
      <c r="A29" s="13">
        <f t="shared" si="22"/>
        <v>28</v>
      </c>
      <c r="B29" s="4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4"/>
      <c r="P29" s="14"/>
      <c r="Q29" s="14"/>
      <c r="R29" s="14"/>
      <c r="S29" s="14"/>
      <c r="T29" s="14"/>
      <c r="U29" s="20"/>
      <c r="V29" s="20"/>
      <c r="W29" s="20"/>
      <c r="X29" s="20"/>
      <c r="Y29" s="20"/>
      <c r="Z29" s="20"/>
      <c r="AA29" s="15" t="e">
        <f t="shared" si="0"/>
        <v>#DIV/0!</v>
      </c>
      <c r="AB29" s="16" t="e">
        <f t="shared" si="1"/>
        <v>#DIV/0!</v>
      </c>
      <c r="AC29" s="15" t="e">
        <f t="shared" si="2"/>
        <v>#DIV/0!</v>
      </c>
      <c r="AD29" s="17">
        <f t="shared" si="3"/>
        <v>0</v>
      </c>
      <c r="AE29" s="18">
        <f t="shared" si="4"/>
        <v>0</v>
      </c>
      <c r="AF29" s="18">
        <f t="shared" si="5"/>
        <v>0</v>
      </c>
      <c r="AG29" s="18">
        <f t="shared" si="6"/>
        <v>0</v>
      </c>
      <c r="AH29" s="18">
        <f t="shared" si="7"/>
        <v>0</v>
      </c>
      <c r="AI29" s="18">
        <f t="shared" si="8"/>
        <v>0</v>
      </c>
      <c r="AJ29" s="18">
        <f t="shared" si="9"/>
        <v>0</v>
      </c>
      <c r="AK29" s="18">
        <f t="shared" si="10"/>
        <v>0</v>
      </c>
      <c r="AL29" s="18">
        <f t="shared" si="11"/>
        <v>0</v>
      </c>
      <c r="AM29" s="18">
        <f t="shared" si="12"/>
        <v>0</v>
      </c>
      <c r="AN29" s="18">
        <f t="shared" si="13"/>
        <v>0</v>
      </c>
      <c r="AO29" s="19">
        <f t="shared" si="14"/>
        <v>0</v>
      </c>
      <c r="AP29" s="18">
        <f t="shared" si="15"/>
        <v>0</v>
      </c>
      <c r="AQ29" s="18">
        <f t="shared" si="16"/>
        <v>0</v>
      </c>
      <c r="AR29" s="5">
        <f t="shared" si="17"/>
        <v>0</v>
      </c>
      <c r="AS29" s="18">
        <f t="shared" si="18"/>
        <v>0</v>
      </c>
      <c r="AT29" s="18"/>
      <c r="AU29" s="18"/>
      <c r="AV29" s="18"/>
      <c r="AW29" s="18"/>
      <c r="AX29" s="18"/>
      <c r="AY29" s="18"/>
      <c r="AZ29" s="18"/>
    </row>
    <row r="30" spans="1:52" ht="15.75" customHeight="1">
      <c r="A30" s="13">
        <f t="shared" si="22"/>
        <v>29</v>
      </c>
      <c r="B30" s="6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/>
      <c r="P30" s="14"/>
      <c r="Q30" s="14"/>
      <c r="R30" s="14"/>
      <c r="S30" s="14"/>
      <c r="T30" s="14"/>
      <c r="U30" s="20"/>
      <c r="V30" s="20"/>
      <c r="W30" s="20"/>
      <c r="X30" s="20"/>
      <c r="Y30" s="20"/>
      <c r="Z30" s="20"/>
      <c r="AA30" s="15" t="e">
        <f t="shared" si="0"/>
        <v>#DIV/0!</v>
      </c>
      <c r="AB30" s="16" t="e">
        <f t="shared" si="1"/>
        <v>#DIV/0!</v>
      </c>
      <c r="AC30" s="15" t="e">
        <f t="shared" si="2"/>
        <v>#DIV/0!</v>
      </c>
      <c r="AD30" s="17">
        <f t="shared" si="3"/>
        <v>0</v>
      </c>
      <c r="AE30" s="18">
        <f t="shared" si="4"/>
        <v>0</v>
      </c>
      <c r="AF30" s="18">
        <f t="shared" si="5"/>
        <v>0</v>
      </c>
      <c r="AG30" s="18">
        <f t="shared" si="6"/>
        <v>0</v>
      </c>
      <c r="AH30" s="18">
        <f t="shared" si="7"/>
        <v>0</v>
      </c>
      <c r="AI30" s="18">
        <f t="shared" si="8"/>
        <v>0</v>
      </c>
      <c r="AJ30" s="18">
        <f t="shared" si="9"/>
        <v>0</v>
      </c>
      <c r="AK30" s="18">
        <f t="shared" si="10"/>
        <v>0</v>
      </c>
      <c r="AL30" s="18">
        <f t="shared" si="11"/>
        <v>0</v>
      </c>
      <c r="AM30" s="18">
        <f t="shared" si="12"/>
        <v>0</v>
      </c>
      <c r="AN30" s="18">
        <f t="shared" si="13"/>
        <v>0</v>
      </c>
      <c r="AO30" s="19">
        <f t="shared" si="14"/>
        <v>0</v>
      </c>
      <c r="AP30" s="18">
        <f t="shared" si="15"/>
        <v>0</v>
      </c>
      <c r="AQ30" s="18">
        <f t="shared" si="16"/>
        <v>0</v>
      </c>
      <c r="AR30" s="5">
        <f t="shared" si="17"/>
        <v>0</v>
      </c>
      <c r="AS30" s="18">
        <f t="shared" si="18"/>
        <v>0</v>
      </c>
      <c r="AT30" s="18"/>
      <c r="AU30" s="18"/>
      <c r="AV30" s="18"/>
      <c r="AW30" s="18"/>
      <c r="AX30" s="18"/>
      <c r="AY30" s="18"/>
      <c r="AZ30" s="18"/>
    </row>
    <row r="31" spans="1:52" ht="15.75" customHeight="1">
      <c r="A31" s="13">
        <f t="shared" si="22"/>
        <v>30</v>
      </c>
      <c r="B31" s="7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/>
      <c r="P31" s="14"/>
      <c r="Q31" s="14"/>
      <c r="R31" s="14"/>
      <c r="S31" s="14"/>
      <c r="T31" s="14"/>
      <c r="U31" s="20"/>
      <c r="V31" s="20"/>
      <c r="W31" s="20"/>
      <c r="X31" s="20"/>
      <c r="Y31" s="20"/>
      <c r="Z31" s="20"/>
      <c r="AA31" s="15" t="e">
        <f t="shared" si="0"/>
        <v>#DIV/0!</v>
      </c>
      <c r="AB31" s="16" t="e">
        <f t="shared" si="1"/>
        <v>#DIV/0!</v>
      </c>
      <c r="AC31" s="15" t="e">
        <f t="shared" si="2"/>
        <v>#DIV/0!</v>
      </c>
      <c r="AD31" s="17">
        <f t="shared" si="3"/>
        <v>0</v>
      </c>
      <c r="AE31" s="18">
        <f t="shared" si="4"/>
        <v>0</v>
      </c>
      <c r="AF31" s="18">
        <f t="shared" si="5"/>
        <v>0</v>
      </c>
      <c r="AG31" s="18">
        <f t="shared" si="6"/>
        <v>0</v>
      </c>
      <c r="AH31" s="18">
        <f t="shared" si="7"/>
        <v>0</v>
      </c>
      <c r="AI31" s="18">
        <f t="shared" si="8"/>
        <v>0</v>
      </c>
      <c r="AJ31" s="18">
        <f t="shared" si="9"/>
        <v>0</v>
      </c>
      <c r="AK31" s="18">
        <f t="shared" si="10"/>
        <v>0</v>
      </c>
      <c r="AL31" s="18">
        <f t="shared" si="11"/>
        <v>0</v>
      </c>
      <c r="AM31" s="18">
        <f t="shared" si="12"/>
        <v>0</v>
      </c>
      <c r="AN31" s="18">
        <f t="shared" si="13"/>
        <v>0</v>
      </c>
      <c r="AO31" s="19">
        <f t="shared" si="14"/>
        <v>0</v>
      </c>
      <c r="AP31" s="18">
        <f t="shared" si="15"/>
        <v>0</v>
      </c>
      <c r="AQ31" s="18">
        <f t="shared" si="16"/>
        <v>0</v>
      </c>
      <c r="AR31" s="5">
        <f t="shared" si="17"/>
        <v>0</v>
      </c>
      <c r="AS31" s="18">
        <f t="shared" si="18"/>
        <v>0</v>
      </c>
      <c r="AT31" s="18"/>
      <c r="AU31" s="18"/>
      <c r="AV31" s="18"/>
      <c r="AW31" s="18"/>
      <c r="AX31" s="18"/>
      <c r="AY31" s="18"/>
      <c r="AZ31" s="18"/>
    </row>
    <row r="32" spans="1:52" ht="36.75" customHeight="1">
      <c r="A32" s="20"/>
      <c r="B32" s="23" t="s">
        <v>56</v>
      </c>
      <c r="C32" s="24">
        <f t="shared" ref="C32:Z32" si="23">AVERAGE(C2:C31)</f>
        <v>6.65</v>
      </c>
      <c r="D32" s="24">
        <f t="shared" si="23"/>
        <v>7.15</v>
      </c>
      <c r="E32" s="24">
        <f t="shared" si="23"/>
        <v>5.35</v>
      </c>
      <c r="F32" s="24"/>
      <c r="G32" s="24">
        <f t="shared" si="23"/>
        <v>7.1</v>
      </c>
      <c r="H32" s="24">
        <f t="shared" si="23"/>
        <v>7.05</v>
      </c>
      <c r="I32" s="24">
        <f t="shared" si="23"/>
        <v>9.5500000000000007</v>
      </c>
      <c r="J32" s="24">
        <f t="shared" si="23"/>
        <v>8.35</v>
      </c>
      <c r="K32" s="24">
        <f t="shared" si="23"/>
        <v>5.4</v>
      </c>
      <c r="L32" s="24">
        <f t="shared" si="23"/>
        <v>5.75</v>
      </c>
      <c r="M32" s="24">
        <f t="shared" si="23"/>
        <v>6.6</v>
      </c>
      <c r="N32" s="24">
        <f t="shared" si="23"/>
        <v>5.65</v>
      </c>
      <c r="O32" s="24">
        <f t="shared" si="23"/>
        <v>7.4</v>
      </c>
      <c r="P32" s="24">
        <f t="shared" si="23"/>
        <v>6.8</v>
      </c>
      <c r="Q32" s="24">
        <f t="shared" si="23"/>
        <v>8.3000000000000007</v>
      </c>
      <c r="R32" s="24">
        <f t="shared" si="23"/>
        <v>8.4</v>
      </c>
      <c r="S32" s="24">
        <f t="shared" si="23"/>
        <v>7.15</v>
      </c>
      <c r="T32" s="24">
        <f t="shared" si="23"/>
        <v>8.8000000000000007</v>
      </c>
      <c r="U32" s="24" t="e">
        <f t="shared" si="23"/>
        <v>#DIV/0!</v>
      </c>
      <c r="V32" s="24" t="e">
        <f t="shared" si="23"/>
        <v>#DIV/0!</v>
      </c>
      <c r="W32" s="24" t="e">
        <f t="shared" si="23"/>
        <v>#DIV/0!</v>
      </c>
      <c r="X32" s="24" t="e">
        <f t="shared" si="23"/>
        <v>#DIV/0!</v>
      </c>
      <c r="Y32" s="24" t="e">
        <f t="shared" si="23"/>
        <v>#DIV/0!</v>
      </c>
      <c r="Z32" s="24" t="e">
        <f t="shared" si="23"/>
        <v>#DIV/0!</v>
      </c>
      <c r="AA32" s="24">
        <f>AVERAGE(IFERROR(C32:Z32,FALSE))</f>
        <v>0</v>
      </c>
      <c r="AB32" s="25">
        <f t="shared" ref="AB32:AC32" si="24">AVERAGE(IFERROR(AB2:AB31,FALSE))</f>
        <v>0</v>
      </c>
      <c r="AC32" s="25">
        <f t="shared" si="24"/>
        <v>0</v>
      </c>
      <c r="AD32" s="17"/>
    </row>
    <row r="33" spans="1:30" ht="21" customHeight="1">
      <c r="A33" s="20"/>
      <c r="B33" s="27" t="s">
        <v>57</v>
      </c>
      <c r="C33" s="28">
        <f t="shared" ref="C33:Z33" si="25">(SUM(C$35:C$43)/C$50*100)</f>
        <v>100</v>
      </c>
      <c r="D33" s="28">
        <f t="shared" si="25"/>
        <v>100</v>
      </c>
      <c r="E33" s="28">
        <f t="shared" si="25"/>
        <v>80</v>
      </c>
      <c r="F33" s="28"/>
      <c r="G33" s="28">
        <f t="shared" si="25"/>
        <v>100</v>
      </c>
      <c r="H33" s="28">
        <f t="shared" si="25"/>
        <v>100</v>
      </c>
      <c r="I33" s="28">
        <f t="shared" si="25"/>
        <v>100</v>
      </c>
      <c r="J33" s="28">
        <f t="shared" si="25"/>
        <v>100</v>
      </c>
      <c r="K33" s="28">
        <f t="shared" si="25"/>
        <v>95</v>
      </c>
      <c r="L33" s="28">
        <f t="shared" si="25"/>
        <v>95</v>
      </c>
      <c r="M33" s="28">
        <f t="shared" si="25"/>
        <v>95</v>
      </c>
      <c r="N33" s="28">
        <f t="shared" si="25"/>
        <v>100</v>
      </c>
      <c r="O33" s="28">
        <f t="shared" si="25"/>
        <v>95</v>
      </c>
      <c r="P33" s="28">
        <f t="shared" si="25"/>
        <v>100</v>
      </c>
      <c r="Q33" s="28">
        <f t="shared" si="25"/>
        <v>100</v>
      </c>
      <c r="R33" s="28">
        <f t="shared" si="25"/>
        <v>100</v>
      </c>
      <c r="S33" s="28">
        <f t="shared" si="25"/>
        <v>100</v>
      </c>
      <c r="T33" s="28">
        <f t="shared" si="25"/>
        <v>100</v>
      </c>
      <c r="U33" s="28" t="e">
        <f t="shared" si="25"/>
        <v>#DIV/0!</v>
      </c>
      <c r="V33" s="28" t="e">
        <f t="shared" si="25"/>
        <v>#DIV/0!</v>
      </c>
      <c r="W33" s="28" t="e">
        <f t="shared" si="25"/>
        <v>#DIV/0!</v>
      </c>
      <c r="X33" s="28" t="e">
        <f t="shared" si="25"/>
        <v>#DIV/0!</v>
      </c>
      <c r="Y33" s="28" t="e">
        <f t="shared" si="25"/>
        <v>#DIV/0!</v>
      </c>
      <c r="Z33" s="28" t="e">
        <f t="shared" si="25"/>
        <v>#DIV/0!</v>
      </c>
      <c r="AA33" s="24">
        <f>AVERAGE(IFERROR(C33:Z33,FALSE))</f>
        <v>0</v>
      </c>
      <c r="AB33" s="29"/>
      <c r="AC33" s="13"/>
      <c r="AD33" s="17"/>
    </row>
    <row r="34" spans="1:30" ht="21" customHeight="1">
      <c r="A34" s="20"/>
      <c r="B34" s="9" t="s">
        <v>32</v>
      </c>
      <c r="C34" s="28">
        <f t="shared" ref="C34:Z34" si="26">(SUM(C$35:C$40)/C$50*100)</f>
        <v>45</v>
      </c>
      <c r="D34" s="28">
        <f t="shared" si="26"/>
        <v>60</v>
      </c>
      <c r="E34" s="28">
        <f t="shared" si="26"/>
        <v>20</v>
      </c>
      <c r="F34" s="28"/>
      <c r="G34" s="28">
        <f t="shared" si="26"/>
        <v>60</v>
      </c>
      <c r="H34" s="28">
        <f t="shared" si="26"/>
        <v>65</v>
      </c>
      <c r="I34" s="28">
        <f t="shared" si="26"/>
        <v>100</v>
      </c>
      <c r="J34" s="28">
        <f t="shared" si="26"/>
        <v>80</v>
      </c>
      <c r="K34" s="28">
        <f t="shared" si="26"/>
        <v>25</v>
      </c>
      <c r="L34" s="28">
        <f t="shared" si="26"/>
        <v>35</v>
      </c>
      <c r="M34" s="28">
        <f t="shared" si="26"/>
        <v>50</v>
      </c>
      <c r="N34" s="28">
        <f t="shared" si="26"/>
        <v>25</v>
      </c>
      <c r="O34" s="28">
        <f t="shared" si="26"/>
        <v>65</v>
      </c>
      <c r="P34" s="28">
        <f t="shared" si="26"/>
        <v>60</v>
      </c>
      <c r="Q34" s="28">
        <f t="shared" si="26"/>
        <v>80</v>
      </c>
      <c r="R34" s="28">
        <f t="shared" si="26"/>
        <v>100</v>
      </c>
      <c r="S34" s="28">
        <f t="shared" si="26"/>
        <v>55.000000000000007</v>
      </c>
      <c r="T34" s="28">
        <f t="shared" si="26"/>
        <v>100</v>
      </c>
      <c r="U34" s="28" t="e">
        <f t="shared" si="26"/>
        <v>#DIV/0!</v>
      </c>
      <c r="V34" s="28" t="e">
        <f t="shared" si="26"/>
        <v>#DIV/0!</v>
      </c>
      <c r="W34" s="28" t="e">
        <f t="shared" si="26"/>
        <v>#DIV/0!</v>
      </c>
      <c r="X34" s="28" t="e">
        <f t="shared" si="26"/>
        <v>#DIV/0!</v>
      </c>
      <c r="Y34" s="28" t="e">
        <f t="shared" si="26"/>
        <v>#DIV/0!</v>
      </c>
      <c r="Z34" s="28" t="e">
        <f t="shared" si="26"/>
        <v>#DIV/0!</v>
      </c>
      <c r="AA34" s="24">
        <f>AVERAGE(IFERROR(C34:Z34,FALSE))</f>
        <v>0</v>
      </c>
      <c r="AB34" s="29"/>
      <c r="AC34" s="13"/>
      <c r="AD34" s="17"/>
    </row>
    <row r="35" spans="1:30" ht="15.75" customHeight="1">
      <c r="B35" s="30" t="s">
        <v>33</v>
      </c>
      <c r="C35" s="5">
        <f t="shared" ref="C35:Z35" si="27">COUNTIFS(C$2:C$31,12)</f>
        <v>0</v>
      </c>
      <c r="D35" s="5">
        <f t="shared" si="27"/>
        <v>0</v>
      </c>
      <c r="E35" s="5">
        <f t="shared" si="27"/>
        <v>0</v>
      </c>
      <c r="F35" s="5"/>
      <c r="G35" s="5">
        <f t="shared" si="27"/>
        <v>0</v>
      </c>
      <c r="H35" s="5">
        <f t="shared" si="27"/>
        <v>0</v>
      </c>
      <c r="I35" s="5">
        <f t="shared" si="27"/>
        <v>2</v>
      </c>
      <c r="J35" s="5">
        <f t="shared" si="27"/>
        <v>1</v>
      </c>
      <c r="K35" s="5">
        <f t="shared" si="27"/>
        <v>0</v>
      </c>
      <c r="L35" s="5">
        <f t="shared" si="27"/>
        <v>0</v>
      </c>
      <c r="M35" s="5">
        <f t="shared" si="27"/>
        <v>0</v>
      </c>
      <c r="N35" s="5">
        <f t="shared" si="27"/>
        <v>0</v>
      </c>
      <c r="O35" s="5">
        <f t="shared" si="27"/>
        <v>0</v>
      </c>
      <c r="P35" s="5">
        <f t="shared" si="27"/>
        <v>1</v>
      </c>
      <c r="Q35" s="5">
        <f t="shared" si="27"/>
        <v>0</v>
      </c>
      <c r="R35" s="5">
        <f t="shared" si="27"/>
        <v>0</v>
      </c>
      <c r="S35" s="5">
        <f t="shared" si="27"/>
        <v>1</v>
      </c>
      <c r="T35" s="5">
        <f t="shared" si="27"/>
        <v>0</v>
      </c>
      <c r="U35" s="5">
        <f t="shared" si="27"/>
        <v>0</v>
      </c>
      <c r="V35" s="5">
        <f t="shared" si="27"/>
        <v>0</v>
      </c>
      <c r="W35" s="5">
        <f t="shared" si="27"/>
        <v>0</v>
      </c>
      <c r="X35" s="5">
        <f t="shared" si="27"/>
        <v>0</v>
      </c>
      <c r="Y35" s="5">
        <f t="shared" si="27"/>
        <v>0</v>
      </c>
      <c r="Z35" s="5">
        <f t="shared" si="27"/>
        <v>0</v>
      </c>
      <c r="AB35" s="31"/>
    </row>
    <row r="36" spans="1:30" ht="15.75" customHeight="1">
      <c r="B36" s="30" t="s">
        <v>34</v>
      </c>
      <c r="C36" s="5">
        <f t="shared" ref="C36:Z36" si="28">COUNTIFS(C$2:C$31,11)</f>
        <v>1</v>
      </c>
      <c r="D36" s="5">
        <f t="shared" si="28"/>
        <v>2</v>
      </c>
      <c r="E36" s="5">
        <f t="shared" si="28"/>
        <v>0</v>
      </c>
      <c r="F36" s="5"/>
      <c r="G36" s="5">
        <f t="shared" si="28"/>
        <v>1</v>
      </c>
      <c r="H36" s="5">
        <f t="shared" si="28"/>
        <v>0</v>
      </c>
      <c r="I36" s="5">
        <f t="shared" si="28"/>
        <v>2</v>
      </c>
      <c r="J36" s="5">
        <f t="shared" si="28"/>
        <v>2</v>
      </c>
      <c r="K36" s="5">
        <f t="shared" si="28"/>
        <v>0</v>
      </c>
      <c r="L36" s="5">
        <f t="shared" si="28"/>
        <v>0</v>
      </c>
      <c r="M36" s="5">
        <f t="shared" si="28"/>
        <v>1</v>
      </c>
      <c r="N36" s="5">
        <f t="shared" si="28"/>
        <v>0</v>
      </c>
      <c r="O36" s="5">
        <f t="shared" si="28"/>
        <v>2</v>
      </c>
      <c r="P36" s="5">
        <f t="shared" si="28"/>
        <v>1</v>
      </c>
      <c r="Q36" s="5">
        <f t="shared" si="28"/>
        <v>5</v>
      </c>
      <c r="R36" s="5">
        <f t="shared" si="28"/>
        <v>1</v>
      </c>
      <c r="S36" s="5">
        <f t="shared" si="28"/>
        <v>1</v>
      </c>
      <c r="T36" s="5">
        <f t="shared" si="28"/>
        <v>2</v>
      </c>
      <c r="U36" s="5">
        <f t="shared" si="28"/>
        <v>0</v>
      </c>
      <c r="V36" s="5">
        <f t="shared" si="28"/>
        <v>0</v>
      </c>
      <c r="W36" s="5">
        <f t="shared" si="28"/>
        <v>0</v>
      </c>
      <c r="X36" s="5">
        <f t="shared" si="28"/>
        <v>0</v>
      </c>
      <c r="Y36" s="5">
        <f t="shared" si="28"/>
        <v>0</v>
      </c>
      <c r="Z36" s="5">
        <f t="shared" si="28"/>
        <v>0</v>
      </c>
      <c r="AB36" s="31"/>
    </row>
    <row r="37" spans="1:30" ht="15.75" customHeight="1">
      <c r="B37" s="30" t="s">
        <v>35</v>
      </c>
      <c r="C37" s="5">
        <f t="shared" ref="C37:Z37" si="29">COUNTIFS(C$2:C$31,10)</f>
        <v>1</v>
      </c>
      <c r="D37" s="5">
        <f t="shared" si="29"/>
        <v>1</v>
      </c>
      <c r="E37" s="5">
        <f t="shared" si="29"/>
        <v>1</v>
      </c>
      <c r="F37" s="5"/>
      <c r="G37" s="5">
        <f t="shared" si="29"/>
        <v>1</v>
      </c>
      <c r="H37" s="5">
        <f t="shared" si="29"/>
        <v>2</v>
      </c>
      <c r="I37" s="5">
        <f t="shared" si="29"/>
        <v>5</v>
      </c>
      <c r="J37" s="5">
        <f t="shared" si="29"/>
        <v>2</v>
      </c>
      <c r="K37" s="5">
        <f t="shared" si="29"/>
        <v>1</v>
      </c>
      <c r="L37" s="5">
        <f t="shared" si="29"/>
        <v>2</v>
      </c>
      <c r="M37" s="5">
        <f t="shared" si="29"/>
        <v>1</v>
      </c>
      <c r="N37" s="5">
        <f t="shared" si="29"/>
        <v>1</v>
      </c>
      <c r="O37" s="5">
        <f t="shared" si="29"/>
        <v>2</v>
      </c>
      <c r="P37" s="5">
        <f t="shared" si="29"/>
        <v>0</v>
      </c>
      <c r="Q37" s="5">
        <f t="shared" si="29"/>
        <v>2</v>
      </c>
      <c r="R37" s="5">
        <f t="shared" si="29"/>
        <v>1</v>
      </c>
      <c r="S37" s="5">
        <f t="shared" si="29"/>
        <v>1</v>
      </c>
      <c r="T37" s="5">
        <f t="shared" si="29"/>
        <v>5</v>
      </c>
      <c r="U37" s="5">
        <f t="shared" si="29"/>
        <v>0</v>
      </c>
      <c r="V37" s="5">
        <f t="shared" si="29"/>
        <v>0</v>
      </c>
      <c r="W37" s="5">
        <f t="shared" si="29"/>
        <v>0</v>
      </c>
      <c r="X37" s="5">
        <f t="shared" si="29"/>
        <v>0</v>
      </c>
      <c r="Y37" s="5">
        <f t="shared" si="29"/>
        <v>0</v>
      </c>
      <c r="Z37" s="5">
        <f t="shared" si="29"/>
        <v>0</v>
      </c>
      <c r="AB37" s="31"/>
    </row>
    <row r="38" spans="1:30" ht="15.75" customHeight="1">
      <c r="B38" s="30" t="s">
        <v>36</v>
      </c>
      <c r="C38" s="5">
        <f t="shared" ref="C38:Z38" si="30">COUNTIFS(C$2:C$31,9)</f>
        <v>2</v>
      </c>
      <c r="D38" s="5">
        <f t="shared" si="30"/>
        <v>3</v>
      </c>
      <c r="E38" s="5">
        <f t="shared" si="30"/>
        <v>1</v>
      </c>
      <c r="F38" s="5"/>
      <c r="G38" s="5">
        <f t="shared" si="30"/>
        <v>1</v>
      </c>
      <c r="H38" s="5">
        <f t="shared" si="30"/>
        <v>2</v>
      </c>
      <c r="I38" s="5">
        <f t="shared" si="30"/>
        <v>7</v>
      </c>
      <c r="J38" s="5">
        <f t="shared" si="30"/>
        <v>6</v>
      </c>
      <c r="K38" s="5">
        <f t="shared" si="30"/>
        <v>1</v>
      </c>
      <c r="L38" s="5">
        <f t="shared" si="30"/>
        <v>0</v>
      </c>
      <c r="M38" s="5">
        <f t="shared" si="30"/>
        <v>2</v>
      </c>
      <c r="N38" s="5">
        <f t="shared" si="30"/>
        <v>2</v>
      </c>
      <c r="O38" s="5">
        <f t="shared" si="30"/>
        <v>3</v>
      </c>
      <c r="P38" s="5">
        <f t="shared" si="30"/>
        <v>3</v>
      </c>
      <c r="Q38" s="5">
        <f t="shared" si="30"/>
        <v>3</v>
      </c>
      <c r="R38" s="5">
        <f t="shared" si="30"/>
        <v>8</v>
      </c>
      <c r="S38" s="5">
        <f t="shared" si="30"/>
        <v>3</v>
      </c>
      <c r="T38" s="5">
        <f t="shared" si="30"/>
        <v>5</v>
      </c>
      <c r="U38" s="5">
        <f t="shared" si="30"/>
        <v>0</v>
      </c>
      <c r="V38" s="5">
        <f t="shared" si="30"/>
        <v>0</v>
      </c>
      <c r="W38" s="5">
        <f t="shared" si="30"/>
        <v>0</v>
      </c>
      <c r="X38" s="5">
        <f t="shared" si="30"/>
        <v>0</v>
      </c>
      <c r="Y38" s="5">
        <f t="shared" si="30"/>
        <v>0</v>
      </c>
      <c r="Z38" s="5">
        <f t="shared" si="30"/>
        <v>0</v>
      </c>
      <c r="AB38" s="31"/>
    </row>
    <row r="39" spans="1:30" ht="15.75" customHeight="1">
      <c r="B39" s="30" t="s">
        <v>37</v>
      </c>
      <c r="C39" s="5">
        <f t="shared" ref="C39:Z39" si="31">COUNTIFS(C$2:C$31,8)</f>
        <v>2</v>
      </c>
      <c r="D39" s="5">
        <f t="shared" si="31"/>
        <v>1</v>
      </c>
      <c r="E39" s="5">
        <f t="shared" si="31"/>
        <v>1</v>
      </c>
      <c r="F39" s="5"/>
      <c r="G39" s="5">
        <f t="shared" si="31"/>
        <v>4</v>
      </c>
      <c r="H39" s="5">
        <f t="shared" si="31"/>
        <v>2</v>
      </c>
      <c r="I39" s="5">
        <f t="shared" si="31"/>
        <v>4</v>
      </c>
      <c r="J39" s="5">
        <f t="shared" si="31"/>
        <v>1</v>
      </c>
      <c r="K39" s="5">
        <f t="shared" si="31"/>
        <v>1</v>
      </c>
      <c r="L39" s="5">
        <f t="shared" si="31"/>
        <v>1</v>
      </c>
      <c r="M39" s="5">
        <f t="shared" si="31"/>
        <v>1</v>
      </c>
      <c r="N39" s="5">
        <f t="shared" si="31"/>
        <v>1</v>
      </c>
      <c r="O39" s="5">
        <f t="shared" si="31"/>
        <v>4</v>
      </c>
      <c r="P39" s="5">
        <f t="shared" si="31"/>
        <v>1</v>
      </c>
      <c r="Q39" s="5">
        <f t="shared" si="31"/>
        <v>1</v>
      </c>
      <c r="R39" s="5">
        <f t="shared" si="31"/>
        <v>5</v>
      </c>
      <c r="S39" s="5">
        <f t="shared" si="31"/>
        <v>4</v>
      </c>
      <c r="T39" s="5">
        <f t="shared" si="31"/>
        <v>3</v>
      </c>
      <c r="U39" s="5">
        <f t="shared" si="31"/>
        <v>0</v>
      </c>
      <c r="V39" s="5">
        <f t="shared" si="31"/>
        <v>0</v>
      </c>
      <c r="W39" s="5">
        <f t="shared" si="31"/>
        <v>0</v>
      </c>
      <c r="X39" s="5">
        <f t="shared" si="31"/>
        <v>0</v>
      </c>
      <c r="Y39" s="5">
        <f t="shared" si="31"/>
        <v>0</v>
      </c>
      <c r="Z39" s="5">
        <f t="shared" si="31"/>
        <v>0</v>
      </c>
      <c r="AB39" s="31"/>
    </row>
    <row r="40" spans="1:30" ht="15.75" customHeight="1">
      <c r="B40" s="30" t="s">
        <v>38</v>
      </c>
      <c r="C40" s="5">
        <f t="shared" ref="C40:Z40" si="32">COUNTIFS(C$2:C$31,7)</f>
        <v>3</v>
      </c>
      <c r="D40" s="5">
        <f t="shared" si="32"/>
        <v>5</v>
      </c>
      <c r="E40" s="5">
        <f t="shared" si="32"/>
        <v>1</v>
      </c>
      <c r="F40" s="5"/>
      <c r="G40" s="5">
        <f t="shared" si="32"/>
        <v>5</v>
      </c>
      <c r="H40" s="5">
        <f t="shared" si="32"/>
        <v>7</v>
      </c>
      <c r="I40" s="5">
        <f t="shared" si="32"/>
        <v>0</v>
      </c>
      <c r="J40" s="5">
        <f t="shared" si="32"/>
        <v>4</v>
      </c>
      <c r="K40" s="5">
        <f t="shared" si="32"/>
        <v>2</v>
      </c>
      <c r="L40" s="5">
        <f t="shared" si="32"/>
        <v>4</v>
      </c>
      <c r="M40" s="5">
        <f t="shared" si="32"/>
        <v>5</v>
      </c>
      <c r="N40" s="5">
        <f t="shared" si="32"/>
        <v>1</v>
      </c>
      <c r="O40" s="5">
        <f t="shared" si="32"/>
        <v>2</v>
      </c>
      <c r="P40" s="5">
        <f t="shared" si="32"/>
        <v>6</v>
      </c>
      <c r="Q40" s="5">
        <f t="shared" si="32"/>
        <v>5</v>
      </c>
      <c r="R40" s="5">
        <f t="shared" si="32"/>
        <v>5</v>
      </c>
      <c r="S40" s="5">
        <f t="shared" si="32"/>
        <v>1</v>
      </c>
      <c r="T40" s="5">
        <f t="shared" si="32"/>
        <v>5</v>
      </c>
      <c r="U40" s="5">
        <f t="shared" si="32"/>
        <v>0</v>
      </c>
      <c r="V40" s="5">
        <f t="shared" si="32"/>
        <v>0</v>
      </c>
      <c r="W40" s="5">
        <f t="shared" si="32"/>
        <v>0</v>
      </c>
      <c r="X40" s="5">
        <f t="shared" si="32"/>
        <v>0</v>
      </c>
      <c r="Y40" s="5">
        <f t="shared" si="32"/>
        <v>0</v>
      </c>
      <c r="Z40" s="5">
        <f t="shared" si="32"/>
        <v>0</v>
      </c>
      <c r="AB40" s="31"/>
    </row>
    <row r="41" spans="1:30" ht="15.75" customHeight="1">
      <c r="B41" s="30" t="s">
        <v>39</v>
      </c>
      <c r="C41" s="5">
        <f t="shared" ref="C41:Z41" si="33">COUNTIFS(C$2:C$31,6)</f>
        <v>5</v>
      </c>
      <c r="D41" s="5">
        <f t="shared" si="33"/>
        <v>3</v>
      </c>
      <c r="E41" s="5">
        <f t="shared" si="33"/>
        <v>5</v>
      </c>
      <c r="F41" s="5"/>
      <c r="G41" s="5">
        <f t="shared" si="33"/>
        <v>6</v>
      </c>
      <c r="H41" s="5">
        <f t="shared" si="33"/>
        <v>4</v>
      </c>
      <c r="I41" s="5">
        <f t="shared" si="33"/>
        <v>0</v>
      </c>
      <c r="J41" s="5">
        <f t="shared" si="33"/>
        <v>3</v>
      </c>
      <c r="K41" s="5">
        <f t="shared" si="33"/>
        <v>2</v>
      </c>
      <c r="L41" s="5">
        <f t="shared" si="33"/>
        <v>2</v>
      </c>
      <c r="M41" s="5">
        <f t="shared" si="33"/>
        <v>3</v>
      </c>
      <c r="N41" s="5">
        <f t="shared" si="33"/>
        <v>3</v>
      </c>
      <c r="O41" s="5">
        <f t="shared" si="33"/>
        <v>2</v>
      </c>
      <c r="P41" s="5">
        <f t="shared" si="33"/>
        <v>1</v>
      </c>
      <c r="Q41" s="5">
        <f t="shared" si="33"/>
        <v>1</v>
      </c>
      <c r="R41" s="5">
        <f t="shared" si="33"/>
        <v>0</v>
      </c>
      <c r="S41" s="5">
        <f t="shared" si="33"/>
        <v>2</v>
      </c>
      <c r="T41" s="5">
        <f t="shared" si="33"/>
        <v>0</v>
      </c>
      <c r="U41" s="5">
        <f t="shared" si="33"/>
        <v>0</v>
      </c>
      <c r="V41" s="5">
        <f t="shared" si="33"/>
        <v>0</v>
      </c>
      <c r="W41" s="5">
        <f t="shared" si="33"/>
        <v>0</v>
      </c>
      <c r="X41" s="5">
        <f t="shared" si="33"/>
        <v>0</v>
      </c>
      <c r="Y41" s="5">
        <f t="shared" si="33"/>
        <v>0</v>
      </c>
      <c r="Z41" s="5">
        <f t="shared" si="33"/>
        <v>0</v>
      </c>
      <c r="AB41" s="31"/>
    </row>
    <row r="42" spans="1:30" ht="15.75" customHeight="1">
      <c r="B42" s="30" t="s">
        <v>40</v>
      </c>
      <c r="C42" s="5">
        <f t="shared" ref="C42:Z42" si="34">COUNTIFS(C$2:C$31,5)</f>
        <v>3</v>
      </c>
      <c r="D42" s="5">
        <f t="shared" si="34"/>
        <v>3</v>
      </c>
      <c r="E42" s="5">
        <f t="shared" si="34"/>
        <v>3</v>
      </c>
      <c r="F42" s="5"/>
      <c r="G42" s="5">
        <f t="shared" si="34"/>
        <v>1</v>
      </c>
      <c r="H42" s="5">
        <f t="shared" si="34"/>
        <v>2</v>
      </c>
      <c r="I42" s="5">
        <f t="shared" si="34"/>
        <v>0</v>
      </c>
      <c r="J42" s="5">
        <f t="shared" si="34"/>
        <v>1</v>
      </c>
      <c r="K42" s="5">
        <f t="shared" si="34"/>
        <v>4</v>
      </c>
      <c r="L42" s="5">
        <f t="shared" si="34"/>
        <v>4</v>
      </c>
      <c r="M42" s="5">
        <f t="shared" si="34"/>
        <v>5</v>
      </c>
      <c r="N42" s="5">
        <f t="shared" si="34"/>
        <v>4</v>
      </c>
      <c r="O42" s="5">
        <f t="shared" si="34"/>
        <v>2</v>
      </c>
      <c r="P42" s="5">
        <f t="shared" si="34"/>
        <v>2</v>
      </c>
      <c r="Q42" s="5">
        <f t="shared" si="34"/>
        <v>3</v>
      </c>
      <c r="R42" s="5">
        <f t="shared" si="34"/>
        <v>0</v>
      </c>
      <c r="S42" s="5">
        <f t="shared" si="34"/>
        <v>4</v>
      </c>
      <c r="T42" s="5">
        <f t="shared" si="34"/>
        <v>0</v>
      </c>
      <c r="U42" s="5">
        <f t="shared" si="34"/>
        <v>0</v>
      </c>
      <c r="V42" s="5">
        <f t="shared" si="34"/>
        <v>0</v>
      </c>
      <c r="W42" s="5">
        <f t="shared" si="34"/>
        <v>0</v>
      </c>
      <c r="X42" s="5">
        <f t="shared" si="34"/>
        <v>0</v>
      </c>
      <c r="Y42" s="5">
        <f t="shared" si="34"/>
        <v>0</v>
      </c>
      <c r="Z42" s="5">
        <f t="shared" si="34"/>
        <v>0</v>
      </c>
      <c r="AB42" s="31"/>
    </row>
    <row r="43" spans="1:30" ht="15.75" customHeight="1">
      <c r="B43" s="30" t="s">
        <v>41</v>
      </c>
      <c r="C43" s="5">
        <f t="shared" ref="C43:Z43" si="35">COUNTIFS(C$2:C$31,4)</f>
        <v>3</v>
      </c>
      <c r="D43" s="5">
        <f t="shared" si="35"/>
        <v>2</v>
      </c>
      <c r="E43" s="5">
        <f t="shared" si="35"/>
        <v>4</v>
      </c>
      <c r="F43" s="5"/>
      <c r="G43" s="5">
        <f t="shared" si="35"/>
        <v>1</v>
      </c>
      <c r="H43" s="5">
        <f t="shared" si="35"/>
        <v>1</v>
      </c>
      <c r="I43" s="5">
        <f t="shared" si="35"/>
        <v>0</v>
      </c>
      <c r="J43" s="5">
        <f t="shared" si="35"/>
        <v>0</v>
      </c>
      <c r="K43" s="5">
        <f t="shared" si="35"/>
        <v>8</v>
      </c>
      <c r="L43" s="5">
        <f t="shared" si="35"/>
        <v>6</v>
      </c>
      <c r="M43" s="5">
        <f t="shared" si="35"/>
        <v>1</v>
      </c>
      <c r="N43" s="5">
        <f t="shared" si="35"/>
        <v>8</v>
      </c>
      <c r="O43" s="5">
        <f t="shared" si="35"/>
        <v>2</v>
      </c>
      <c r="P43" s="5">
        <f t="shared" si="35"/>
        <v>5</v>
      </c>
      <c r="Q43" s="5">
        <f t="shared" si="35"/>
        <v>0</v>
      </c>
      <c r="R43" s="5">
        <f t="shared" si="35"/>
        <v>0</v>
      </c>
      <c r="S43" s="5">
        <f t="shared" si="35"/>
        <v>3</v>
      </c>
      <c r="T43" s="5">
        <f t="shared" si="35"/>
        <v>0</v>
      </c>
      <c r="U43" s="5">
        <f t="shared" si="35"/>
        <v>0</v>
      </c>
      <c r="V43" s="5">
        <f t="shared" si="35"/>
        <v>0</v>
      </c>
      <c r="W43" s="5">
        <f t="shared" si="35"/>
        <v>0</v>
      </c>
      <c r="X43" s="5">
        <f t="shared" si="35"/>
        <v>0</v>
      </c>
      <c r="Y43" s="5">
        <f t="shared" si="35"/>
        <v>0</v>
      </c>
      <c r="Z43" s="5">
        <f t="shared" si="35"/>
        <v>0</v>
      </c>
      <c r="AB43" s="31"/>
    </row>
    <row r="44" spans="1:30" ht="15.75" customHeight="1">
      <c r="B44" s="30" t="s">
        <v>42</v>
      </c>
      <c r="C44" s="5">
        <f t="shared" ref="C44:Z44" si="36">COUNTIFS(C$2:C$31,3)</f>
        <v>0</v>
      </c>
      <c r="D44" s="5">
        <f t="shared" si="36"/>
        <v>0</v>
      </c>
      <c r="E44" s="5">
        <f t="shared" si="36"/>
        <v>4</v>
      </c>
      <c r="F44" s="5"/>
      <c r="G44" s="5">
        <f t="shared" si="36"/>
        <v>0</v>
      </c>
      <c r="H44" s="5">
        <f t="shared" si="36"/>
        <v>0</v>
      </c>
      <c r="I44" s="5">
        <f t="shared" si="36"/>
        <v>0</v>
      </c>
      <c r="J44" s="5">
        <f t="shared" si="36"/>
        <v>0</v>
      </c>
      <c r="K44" s="5">
        <f t="shared" si="36"/>
        <v>1</v>
      </c>
      <c r="L44" s="5">
        <f t="shared" si="36"/>
        <v>1</v>
      </c>
      <c r="M44" s="5">
        <f t="shared" si="36"/>
        <v>1</v>
      </c>
      <c r="N44" s="5">
        <f t="shared" si="36"/>
        <v>0</v>
      </c>
      <c r="O44" s="5">
        <f t="shared" si="36"/>
        <v>1</v>
      </c>
      <c r="P44" s="5">
        <f t="shared" si="36"/>
        <v>0</v>
      </c>
      <c r="Q44" s="5">
        <f t="shared" si="36"/>
        <v>0</v>
      </c>
      <c r="R44" s="5">
        <f t="shared" si="36"/>
        <v>0</v>
      </c>
      <c r="S44" s="5">
        <f t="shared" si="36"/>
        <v>0</v>
      </c>
      <c r="T44" s="5">
        <f t="shared" si="36"/>
        <v>0</v>
      </c>
      <c r="U44" s="5">
        <f t="shared" si="36"/>
        <v>0</v>
      </c>
      <c r="V44" s="5">
        <f t="shared" si="36"/>
        <v>0</v>
      </c>
      <c r="W44" s="5">
        <f t="shared" si="36"/>
        <v>0</v>
      </c>
      <c r="X44" s="5">
        <f t="shared" si="36"/>
        <v>0</v>
      </c>
      <c r="Y44" s="5">
        <f t="shared" si="36"/>
        <v>0</v>
      </c>
      <c r="Z44" s="5">
        <f t="shared" si="36"/>
        <v>0</v>
      </c>
      <c r="AB44" s="31"/>
    </row>
    <row r="45" spans="1:30" ht="15.75" customHeight="1">
      <c r="B45" s="30" t="s">
        <v>43</v>
      </c>
      <c r="C45" s="5">
        <f t="shared" ref="C45:Z45" si="37">COUNTIFS(C$2:C$31,2)</f>
        <v>0</v>
      </c>
      <c r="D45" s="5">
        <f t="shared" si="37"/>
        <v>0</v>
      </c>
      <c r="E45" s="5">
        <f t="shared" si="37"/>
        <v>0</v>
      </c>
      <c r="F45" s="5"/>
      <c r="G45" s="5">
        <f t="shared" si="37"/>
        <v>0</v>
      </c>
      <c r="H45" s="5">
        <f t="shared" si="37"/>
        <v>0</v>
      </c>
      <c r="I45" s="5">
        <f t="shared" si="37"/>
        <v>0</v>
      </c>
      <c r="J45" s="5">
        <f t="shared" si="37"/>
        <v>0</v>
      </c>
      <c r="K45" s="5">
        <f t="shared" si="37"/>
        <v>0</v>
      </c>
      <c r="L45" s="5">
        <f t="shared" si="37"/>
        <v>0</v>
      </c>
      <c r="M45" s="5">
        <f t="shared" si="37"/>
        <v>0</v>
      </c>
      <c r="N45" s="5">
        <f t="shared" si="37"/>
        <v>0</v>
      </c>
      <c r="O45" s="5">
        <f t="shared" si="37"/>
        <v>0</v>
      </c>
      <c r="P45" s="5">
        <f t="shared" si="37"/>
        <v>0</v>
      </c>
      <c r="Q45" s="5">
        <f t="shared" si="37"/>
        <v>0</v>
      </c>
      <c r="R45" s="5">
        <f t="shared" si="37"/>
        <v>0</v>
      </c>
      <c r="S45" s="5">
        <f t="shared" si="37"/>
        <v>0</v>
      </c>
      <c r="T45" s="5">
        <f t="shared" si="37"/>
        <v>0</v>
      </c>
      <c r="U45" s="5">
        <f t="shared" si="37"/>
        <v>0</v>
      </c>
      <c r="V45" s="5">
        <f t="shared" si="37"/>
        <v>0</v>
      </c>
      <c r="W45" s="5">
        <f t="shared" si="37"/>
        <v>0</v>
      </c>
      <c r="X45" s="5">
        <f t="shared" si="37"/>
        <v>0</v>
      </c>
      <c r="Y45" s="5">
        <f t="shared" si="37"/>
        <v>0</v>
      </c>
      <c r="Z45" s="5">
        <f t="shared" si="37"/>
        <v>0</v>
      </c>
      <c r="AB45" s="31"/>
    </row>
    <row r="46" spans="1:30" ht="15.75" customHeight="1">
      <c r="B46" s="30" t="s">
        <v>44</v>
      </c>
      <c r="C46" s="5">
        <f t="shared" ref="C46:Z46" si="38">COUNTIFS(C$2:C$31,1)</f>
        <v>0</v>
      </c>
      <c r="D46" s="5">
        <f t="shared" si="38"/>
        <v>0</v>
      </c>
      <c r="E46" s="5">
        <f t="shared" si="38"/>
        <v>0</v>
      </c>
      <c r="F46" s="5"/>
      <c r="G46" s="5">
        <f t="shared" si="38"/>
        <v>0</v>
      </c>
      <c r="H46" s="5">
        <f t="shared" si="38"/>
        <v>0</v>
      </c>
      <c r="I46" s="5">
        <f t="shared" si="38"/>
        <v>0</v>
      </c>
      <c r="J46" s="5">
        <f t="shared" si="38"/>
        <v>0</v>
      </c>
      <c r="K46" s="5">
        <f t="shared" si="38"/>
        <v>0</v>
      </c>
      <c r="L46" s="5">
        <f t="shared" si="38"/>
        <v>0</v>
      </c>
      <c r="M46" s="5">
        <f t="shared" si="38"/>
        <v>0</v>
      </c>
      <c r="N46" s="5">
        <f t="shared" si="38"/>
        <v>0</v>
      </c>
      <c r="O46" s="5">
        <f t="shared" si="38"/>
        <v>0</v>
      </c>
      <c r="P46" s="5">
        <f t="shared" si="38"/>
        <v>0</v>
      </c>
      <c r="Q46" s="5">
        <f t="shared" si="38"/>
        <v>0</v>
      </c>
      <c r="R46" s="5">
        <f t="shared" si="38"/>
        <v>0</v>
      </c>
      <c r="S46" s="5">
        <f t="shared" si="38"/>
        <v>0</v>
      </c>
      <c r="T46" s="5">
        <f t="shared" si="38"/>
        <v>0</v>
      </c>
      <c r="U46" s="5">
        <f t="shared" si="38"/>
        <v>0</v>
      </c>
      <c r="V46" s="5">
        <f t="shared" si="38"/>
        <v>0</v>
      </c>
      <c r="W46" s="5">
        <f t="shared" si="38"/>
        <v>0</v>
      </c>
      <c r="X46" s="5">
        <f t="shared" si="38"/>
        <v>0</v>
      </c>
      <c r="Y46" s="5">
        <f t="shared" si="38"/>
        <v>0</v>
      </c>
      <c r="Z46" s="5">
        <f t="shared" si="38"/>
        <v>0</v>
      </c>
      <c r="AB46" s="31"/>
    </row>
    <row r="47" spans="1:30" ht="15.75" customHeight="1">
      <c r="B47" s="30" t="s">
        <v>45</v>
      </c>
      <c r="C47" s="5">
        <f t="shared" ref="C47:Z47" si="39">COUNTIFS(C$2:C$31,"ЗВ")</f>
        <v>0</v>
      </c>
      <c r="D47" s="5">
        <f t="shared" si="39"/>
        <v>0</v>
      </c>
      <c r="E47" s="5">
        <f t="shared" si="39"/>
        <v>0</v>
      </c>
      <c r="F47" s="5"/>
      <c r="G47" s="5">
        <f t="shared" si="39"/>
        <v>0</v>
      </c>
      <c r="H47" s="5">
        <f t="shared" si="39"/>
        <v>0</v>
      </c>
      <c r="I47" s="5">
        <f t="shared" si="39"/>
        <v>0</v>
      </c>
      <c r="J47" s="5">
        <f t="shared" si="39"/>
        <v>0</v>
      </c>
      <c r="K47" s="5">
        <f t="shared" si="39"/>
        <v>0</v>
      </c>
      <c r="L47" s="5">
        <f t="shared" si="39"/>
        <v>0</v>
      </c>
      <c r="M47" s="5">
        <f t="shared" si="39"/>
        <v>0</v>
      </c>
      <c r="N47" s="5">
        <f t="shared" si="39"/>
        <v>0</v>
      </c>
      <c r="O47" s="5">
        <f t="shared" si="39"/>
        <v>0</v>
      </c>
      <c r="P47" s="5">
        <f t="shared" si="39"/>
        <v>0</v>
      </c>
      <c r="Q47" s="5">
        <f t="shared" si="39"/>
        <v>0</v>
      </c>
      <c r="R47" s="5">
        <f t="shared" si="39"/>
        <v>0</v>
      </c>
      <c r="S47" s="5">
        <f t="shared" si="39"/>
        <v>0</v>
      </c>
      <c r="T47" s="5">
        <f t="shared" si="39"/>
        <v>0</v>
      </c>
      <c r="U47" s="5">
        <f t="shared" si="39"/>
        <v>0</v>
      </c>
      <c r="V47" s="5">
        <f t="shared" si="39"/>
        <v>0</v>
      </c>
      <c r="W47" s="5">
        <f t="shared" si="39"/>
        <v>0</v>
      </c>
      <c r="X47" s="5">
        <f t="shared" si="39"/>
        <v>0</v>
      </c>
      <c r="Y47" s="5">
        <f t="shared" si="39"/>
        <v>0</v>
      </c>
      <c r="Z47" s="5">
        <f t="shared" si="39"/>
        <v>0</v>
      </c>
      <c r="AB47" s="31"/>
    </row>
    <row r="48" spans="1:30" ht="15.75" customHeight="1">
      <c r="B48" s="30" t="s">
        <v>46</v>
      </c>
      <c r="C48" s="5">
        <f t="shared" ref="C48:Z48" si="40">COUNTIFS($C$2:$C$31,"ЗАР")</f>
        <v>0</v>
      </c>
      <c r="D48" s="5">
        <f t="shared" si="40"/>
        <v>0</v>
      </c>
      <c r="E48" s="5">
        <f t="shared" si="40"/>
        <v>0</v>
      </c>
      <c r="F48" s="5"/>
      <c r="G48" s="5">
        <f t="shared" si="40"/>
        <v>0</v>
      </c>
      <c r="H48" s="5">
        <f t="shared" si="40"/>
        <v>0</v>
      </c>
      <c r="I48" s="5">
        <f t="shared" si="40"/>
        <v>0</v>
      </c>
      <c r="J48" s="5">
        <f t="shared" si="40"/>
        <v>0</v>
      </c>
      <c r="K48" s="5">
        <f t="shared" si="40"/>
        <v>0</v>
      </c>
      <c r="L48" s="5">
        <f t="shared" si="40"/>
        <v>0</v>
      </c>
      <c r="M48" s="5">
        <f t="shared" si="40"/>
        <v>0</v>
      </c>
      <c r="N48" s="5">
        <f t="shared" si="40"/>
        <v>0</v>
      </c>
      <c r="O48" s="5">
        <f t="shared" si="40"/>
        <v>0</v>
      </c>
      <c r="P48" s="5">
        <f t="shared" si="40"/>
        <v>0</v>
      </c>
      <c r="Q48" s="5">
        <f t="shared" si="40"/>
        <v>0</v>
      </c>
      <c r="R48" s="5">
        <f t="shared" si="40"/>
        <v>0</v>
      </c>
      <c r="S48" s="5">
        <f t="shared" si="40"/>
        <v>0</v>
      </c>
      <c r="T48" s="5">
        <f t="shared" si="40"/>
        <v>0</v>
      </c>
      <c r="U48" s="5">
        <f t="shared" si="40"/>
        <v>0</v>
      </c>
      <c r="V48" s="5">
        <f t="shared" si="40"/>
        <v>0</v>
      </c>
      <c r="W48" s="5">
        <f t="shared" si="40"/>
        <v>0</v>
      </c>
      <c r="X48" s="5">
        <f t="shared" si="40"/>
        <v>0</v>
      </c>
      <c r="Y48" s="5">
        <f t="shared" si="40"/>
        <v>0</v>
      </c>
      <c r="Z48" s="5">
        <f t="shared" si="40"/>
        <v>0</v>
      </c>
      <c r="AB48" s="31"/>
    </row>
    <row r="49" spans="2:28" ht="15.75" customHeight="1">
      <c r="B49" s="30" t="s">
        <v>47</v>
      </c>
      <c r="C49" s="5">
        <f t="shared" ref="C49:Z49" si="41">COUNTIFS(C$2:C$31,"н/а")</f>
        <v>0</v>
      </c>
      <c r="D49" s="5">
        <f t="shared" si="41"/>
        <v>0</v>
      </c>
      <c r="E49" s="5">
        <f t="shared" si="41"/>
        <v>0</v>
      </c>
      <c r="F49" s="5"/>
      <c r="G49" s="5">
        <f t="shared" si="41"/>
        <v>0</v>
      </c>
      <c r="H49" s="5">
        <f t="shared" si="41"/>
        <v>0</v>
      </c>
      <c r="I49" s="5">
        <f t="shared" si="41"/>
        <v>0</v>
      </c>
      <c r="J49" s="5">
        <f t="shared" si="41"/>
        <v>0</v>
      </c>
      <c r="K49" s="5">
        <f t="shared" si="41"/>
        <v>0</v>
      </c>
      <c r="L49" s="5">
        <f t="shared" si="41"/>
        <v>0</v>
      </c>
      <c r="M49" s="5">
        <f t="shared" si="41"/>
        <v>0</v>
      </c>
      <c r="N49" s="5">
        <f t="shared" si="41"/>
        <v>0</v>
      </c>
      <c r="O49" s="5">
        <f t="shared" si="41"/>
        <v>0</v>
      </c>
      <c r="P49" s="5">
        <f t="shared" si="41"/>
        <v>0</v>
      </c>
      <c r="Q49" s="5">
        <f t="shared" si="41"/>
        <v>0</v>
      </c>
      <c r="R49" s="5">
        <f t="shared" si="41"/>
        <v>0</v>
      </c>
      <c r="S49" s="5">
        <f t="shared" si="41"/>
        <v>0</v>
      </c>
      <c r="T49" s="5">
        <f t="shared" si="41"/>
        <v>0</v>
      </c>
      <c r="U49" s="5">
        <f t="shared" si="41"/>
        <v>0</v>
      </c>
      <c r="V49" s="5">
        <f t="shared" si="41"/>
        <v>0</v>
      </c>
      <c r="W49" s="5">
        <f t="shared" si="41"/>
        <v>0</v>
      </c>
      <c r="X49" s="5">
        <f t="shared" si="41"/>
        <v>0</v>
      </c>
      <c r="Y49" s="5">
        <f t="shared" si="41"/>
        <v>0</v>
      </c>
      <c r="Z49" s="5">
        <f t="shared" si="41"/>
        <v>0</v>
      </c>
      <c r="AB49" s="31"/>
    </row>
    <row r="50" spans="2:28" ht="15.75" customHeight="1">
      <c r="B50" s="30" t="s">
        <v>58</v>
      </c>
      <c r="C50" s="5">
        <f t="shared" ref="C50:Z50" si="42">SUM(C35:C46)</f>
        <v>20</v>
      </c>
      <c r="D50" s="5">
        <f t="shared" si="42"/>
        <v>20</v>
      </c>
      <c r="E50" s="5">
        <f t="shared" si="42"/>
        <v>20</v>
      </c>
      <c r="F50" s="5"/>
      <c r="G50" s="5">
        <f t="shared" si="42"/>
        <v>20</v>
      </c>
      <c r="H50" s="5">
        <f t="shared" si="42"/>
        <v>20</v>
      </c>
      <c r="I50" s="5">
        <f t="shared" si="42"/>
        <v>20</v>
      </c>
      <c r="J50" s="5">
        <f t="shared" si="42"/>
        <v>20</v>
      </c>
      <c r="K50" s="5">
        <f t="shared" si="42"/>
        <v>20</v>
      </c>
      <c r="L50" s="5">
        <f t="shared" si="42"/>
        <v>20</v>
      </c>
      <c r="M50" s="5">
        <f t="shared" si="42"/>
        <v>20</v>
      </c>
      <c r="N50" s="5">
        <f t="shared" si="42"/>
        <v>20</v>
      </c>
      <c r="O50" s="5">
        <f t="shared" si="42"/>
        <v>20</v>
      </c>
      <c r="P50" s="5">
        <f t="shared" si="42"/>
        <v>20</v>
      </c>
      <c r="Q50" s="5">
        <f t="shared" si="42"/>
        <v>20</v>
      </c>
      <c r="R50" s="5">
        <f t="shared" si="42"/>
        <v>20</v>
      </c>
      <c r="S50" s="5">
        <f t="shared" si="42"/>
        <v>20</v>
      </c>
      <c r="T50" s="5">
        <f t="shared" si="42"/>
        <v>20</v>
      </c>
      <c r="U50" s="5">
        <f t="shared" si="42"/>
        <v>0</v>
      </c>
      <c r="V50" s="5">
        <f t="shared" si="42"/>
        <v>0</v>
      </c>
      <c r="W50" s="5">
        <f t="shared" si="42"/>
        <v>0</v>
      </c>
      <c r="X50" s="5">
        <f t="shared" si="42"/>
        <v>0</v>
      </c>
      <c r="Y50" s="5">
        <f t="shared" si="42"/>
        <v>0</v>
      </c>
      <c r="Z50" s="5">
        <f t="shared" si="42"/>
        <v>0</v>
      </c>
      <c r="AB50" s="31"/>
    </row>
    <row r="51" spans="2:28" ht="15.75" customHeight="1">
      <c r="AB51" s="31"/>
    </row>
    <row r="52" spans="2:28" ht="15.75" customHeight="1">
      <c r="AB52" s="31"/>
    </row>
    <row r="53" spans="2:28" ht="15.75" customHeight="1">
      <c r="AB53" s="31"/>
    </row>
    <row r="54" spans="2:28" ht="15.75" customHeight="1">
      <c r="AB54" s="31"/>
    </row>
    <row r="55" spans="2:28" ht="15.75" customHeight="1">
      <c r="AB55" s="31"/>
    </row>
    <row r="56" spans="2:28" ht="15.75" customHeight="1">
      <c r="AB56" s="31"/>
    </row>
    <row r="57" spans="2:28" ht="15.75" customHeight="1">
      <c r="AB57" s="31"/>
    </row>
    <row r="58" spans="2:28" ht="15.75" customHeight="1">
      <c r="AB58" s="31"/>
    </row>
    <row r="59" spans="2:28" ht="15.75" customHeight="1">
      <c r="AB59" s="31"/>
    </row>
    <row r="60" spans="2:28" ht="15.75" customHeight="1">
      <c r="AB60" s="31"/>
    </row>
    <row r="61" spans="2:28" ht="15.75" customHeight="1">
      <c r="AB61" s="31"/>
    </row>
    <row r="62" spans="2:28" ht="15.75" customHeight="1">
      <c r="AB62" s="31"/>
    </row>
    <row r="63" spans="2:28" ht="15.75" customHeight="1">
      <c r="AB63" s="31"/>
    </row>
    <row r="64" spans="2:28" ht="15.75" customHeight="1">
      <c r="AB64" s="31"/>
    </row>
    <row r="65" spans="28:28" ht="15.75" customHeight="1">
      <c r="AB65" s="31"/>
    </row>
    <row r="66" spans="28:28" ht="15.75" customHeight="1">
      <c r="AB66" s="31"/>
    </row>
    <row r="67" spans="28:28" ht="15.75" customHeight="1">
      <c r="AB67" s="31"/>
    </row>
    <row r="68" spans="28:28" ht="15.75" customHeight="1">
      <c r="AB68" s="31"/>
    </row>
    <row r="69" spans="28:28" ht="15.75" customHeight="1">
      <c r="AB69" s="31"/>
    </row>
    <row r="70" spans="28:28" ht="15.75" customHeight="1">
      <c r="AB70" s="31"/>
    </row>
    <row r="71" spans="28:28" ht="15.75" customHeight="1">
      <c r="AB71" s="31"/>
    </row>
    <row r="72" spans="28:28" ht="15.75" customHeight="1">
      <c r="AB72" s="31"/>
    </row>
    <row r="73" spans="28:28" ht="15.75" customHeight="1">
      <c r="AB73" s="31"/>
    </row>
    <row r="74" spans="28:28" ht="15.75" customHeight="1">
      <c r="AB74" s="31"/>
    </row>
    <row r="75" spans="28:28" ht="15.75" customHeight="1">
      <c r="AB75" s="31"/>
    </row>
    <row r="76" spans="28:28" ht="15.75" customHeight="1">
      <c r="AB76" s="31"/>
    </row>
    <row r="77" spans="28:28" ht="15.75" customHeight="1">
      <c r="AB77" s="31"/>
    </row>
    <row r="78" spans="28:28" ht="15.75" customHeight="1">
      <c r="AB78" s="31"/>
    </row>
    <row r="79" spans="28:28" ht="15.75" customHeight="1">
      <c r="AB79" s="31"/>
    </row>
    <row r="80" spans="28:28" ht="15.75" customHeight="1">
      <c r="AB80" s="31"/>
    </row>
    <row r="81" spans="28:28" ht="15.75" customHeight="1">
      <c r="AB81" s="31"/>
    </row>
    <row r="82" spans="28:28" ht="15.75" customHeight="1">
      <c r="AB82" s="31"/>
    </row>
    <row r="83" spans="28:28" ht="15.75" customHeight="1">
      <c r="AB83" s="31"/>
    </row>
    <row r="84" spans="28:28" ht="15.75" customHeight="1">
      <c r="AB84" s="31"/>
    </row>
    <row r="85" spans="28:28" ht="15.75" customHeight="1">
      <c r="AB85" s="31"/>
    </row>
    <row r="86" spans="28:28" ht="15.75" customHeight="1">
      <c r="AB86" s="31"/>
    </row>
    <row r="87" spans="28:28" ht="15.75" customHeight="1">
      <c r="AB87" s="31"/>
    </row>
    <row r="88" spans="28:28" ht="15.75" customHeight="1">
      <c r="AB88" s="31"/>
    </row>
    <row r="89" spans="28:28" ht="15.75" customHeight="1">
      <c r="AB89" s="31"/>
    </row>
    <row r="90" spans="28:28" ht="15.75" customHeight="1">
      <c r="AB90" s="31"/>
    </row>
    <row r="91" spans="28:28" ht="15.75" customHeight="1">
      <c r="AB91" s="31"/>
    </row>
    <row r="92" spans="28:28" ht="15.75" customHeight="1">
      <c r="AB92" s="31"/>
    </row>
    <row r="93" spans="28:28" ht="15.75" customHeight="1">
      <c r="AB93" s="31"/>
    </row>
    <row r="94" spans="28:28" ht="15.75" customHeight="1">
      <c r="AB94" s="31"/>
    </row>
    <row r="95" spans="28:28" ht="15.75" customHeight="1">
      <c r="AB95" s="31"/>
    </row>
    <row r="96" spans="28:28" ht="15.75" customHeight="1">
      <c r="AB96" s="31"/>
    </row>
    <row r="97" spans="28:28" ht="15.75" customHeight="1">
      <c r="AB97" s="31"/>
    </row>
    <row r="98" spans="28:28" ht="15.75" customHeight="1">
      <c r="AB98" s="31"/>
    </row>
    <row r="99" spans="28:28" ht="15.75" customHeight="1">
      <c r="AB99" s="31"/>
    </row>
    <row r="100" spans="28:28" ht="15.75" customHeight="1">
      <c r="AB100" s="31"/>
    </row>
    <row r="101" spans="28:28" ht="15.75" customHeight="1">
      <c r="AB101" s="31"/>
    </row>
    <row r="102" spans="28:28" ht="15.75" customHeight="1">
      <c r="AB102" s="31"/>
    </row>
    <row r="103" spans="28:28" ht="15.75" customHeight="1">
      <c r="AB103" s="31"/>
    </row>
    <row r="104" spans="28:28" ht="15.75" customHeight="1">
      <c r="AB104" s="31"/>
    </row>
    <row r="105" spans="28:28" ht="15.75" customHeight="1">
      <c r="AB105" s="31"/>
    </row>
    <row r="106" spans="28:28" ht="15.75" customHeight="1">
      <c r="AB106" s="31"/>
    </row>
    <row r="107" spans="28:28" ht="15.75" customHeight="1">
      <c r="AB107" s="31"/>
    </row>
    <row r="108" spans="28:28" ht="15.75" customHeight="1">
      <c r="AB108" s="31"/>
    </row>
    <row r="109" spans="28:28" ht="15.75" customHeight="1">
      <c r="AB109" s="31"/>
    </row>
    <row r="110" spans="28:28" ht="15.75" customHeight="1">
      <c r="AB110" s="31"/>
    </row>
    <row r="111" spans="28:28" ht="15.75" customHeight="1">
      <c r="AB111" s="31"/>
    </row>
    <row r="112" spans="28:28" ht="15.75" customHeight="1">
      <c r="AB112" s="31"/>
    </row>
    <row r="113" spans="28:28" ht="15.75" customHeight="1">
      <c r="AB113" s="31"/>
    </row>
    <row r="114" spans="28:28" ht="15.75" customHeight="1">
      <c r="AB114" s="31"/>
    </row>
    <row r="115" spans="28:28" ht="15.75" customHeight="1">
      <c r="AB115" s="31"/>
    </row>
    <row r="116" spans="28:28" ht="15.75" customHeight="1">
      <c r="AB116" s="31"/>
    </row>
    <row r="117" spans="28:28" ht="15.75" customHeight="1">
      <c r="AB117" s="31"/>
    </row>
    <row r="118" spans="28:28" ht="15.75" customHeight="1">
      <c r="AB118" s="31"/>
    </row>
    <row r="119" spans="28:28" ht="15.75" customHeight="1">
      <c r="AB119" s="31"/>
    </row>
    <row r="120" spans="28:28" ht="15.75" customHeight="1">
      <c r="AB120" s="31"/>
    </row>
    <row r="121" spans="28:28" ht="15.75" customHeight="1">
      <c r="AB121" s="31"/>
    </row>
    <row r="122" spans="28:28" ht="15.75" customHeight="1">
      <c r="AB122" s="31"/>
    </row>
    <row r="123" spans="28:28" ht="15.75" customHeight="1">
      <c r="AB123" s="31"/>
    </row>
    <row r="124" spans="28:28" ht="15.75" customHeight="1">
      <c r="AB124" s="31"/>
    </row>
    <row r="125" spans="28:28" ht="15.75" customHeight="1">
      <c r="AB125" s="31"/>
    </row>
    <row r="126" spans="28:28" ht="15.75" customHeight="1">
      <c r="AB126" s="31"/>
    </row>
    <row r="127" spans="28:28" ht="15.75" customHeight="1">
      <c r="AB127" s="31"/>
    </row>
    <row r="128" spans="28:28" ht="15.75" customHeight="1">
      <c r="AB128" s="31"/>
    </row>
    <row r="129" spans="28:28" ht="15.75" customHeight="1">
      <c r="AB129" s="31"/>
    </row>
    <row r="130" spans="28:28" ht="15.75" customHeight="1">
      <c r="AB130" s="31"/>
    </row>
    <row r="131" spans="28:28" ht="15.75" customHeight="1">
      <c r="AB131" s="31"/>
    </row>
    <row r="132" spans="28:28" ht="15.75" customHeight="1">
      <c r="AB132" s="31"/>
    </row>
    <row r="133" spans="28:28" ht="15.75" customHeight="1">
      <c r="AB133" s="31"/>
    </row>
    <row r="134" spans="28:28" ht="15.75" customHeight="1">
      <c r="AB134" s="31"/>
    </row>
    <row r="135" spans="28:28" ht="15.75" customHeight="1">
      <c r="AB135" s="31"/>
    </row>
    <row r="136" spans="28:28" ht="15.75" customHeight="1">
      <c r="AB136" s="31"/>
    </row>
    <row r="137" spans="28:28" ht="15.75" customHeight="1">
      <c r="AB137" s="31"/>
    </row>
    <row r="138" spans="28:28" ht="15.75" customHeight="1">
      <c r="AB138" s="31"/>
    </row>
    <row r="139" spans="28:28" ht="15.75" customHeight="1">
      <c r="AB139" s="31"/>
    </row>
    <row r="140" spans="28:28" ht="15.75" customHeight="1">
      <c r="AB140" s="31"/>
    </row>
    <row r="141" spans="28:28" ht="15.75" customHeight="1">
      <c r="AB141" s="31"/>
    </row>
    <row r="142" spans="28:28" ht="15.75" customHeight="1">
      <c r="AB142" s="31"/>
    </row>
    <row r="143" spans="28:28" ht="15.75" customHeight="1">
      <c r="AB143" s="31"/>
    </row>
    <row r="144" spans="28:28" ht="15.75" customHeight="1">
      <c r="AB144" s="31"/>
    </row>
    <row r="145" spans="28:28" ht="15.75" customHeight="1">
      <c r="AB145" s="31"/>
    </row>
    <row r="146" spans="28:28" ht="15.75" customHeight="1">
      <c r="AB146" s="31"/>
    </row>
    <row r="147" spans="28:28" ht="15.75" customHeight="1">
      <c r="AB147" s="31"/>
    </row>
    <row r="148" spans="28:28" ht="15.75" customHeight="1">
      <c r="AB148" s="31"/>
    </row>
    <row r="149" spans="28:28" ht="15.75" customHeight="1">
      <c r="AB149" s="31"/>
    </row>
    <row r="150" spans="28:28" ht="15.75" customHeight="1">
      <c r="AB150" s="31"/>
    </row>
    <row r="151" spans="28:28" ht="15.75" customHeight="1">
      <c r="AB151" s="31"/>
    </row>
    <row r="152" spans="28:28" ht="15.75" customHeight="1">
      <c r="AB152" s="31"/>
    </row>
    <row r="153" spans="28:28" ht="15.75" customHeight="1">
      <c r="AB153" s="31"/>
    </row>
    <row r="154" spans="28:28" ht="15.75" customHeight="1">
      <c r="AB154" s="31"/>
    </row>
    <row r="155" spans="28:28" ht="15.75" customHeight="1">
      <c r="AB155" s="31"/>
    </row>
    <row r="156" spans="28:28" ht="15.75" customHeight="1">
      <c r="AB156" s="31"/>
    </row>
    <row r="157" spans="28:28" ht="15.75" customHeight="1">
      <c r="AB157" s="31"/>
    </row>
    <row r="158" spans="28:28" ht="15.75" customHeight="1">
      <c r="AB158" s="31"/>
    </row>
    <row r="159" spans="28:28" ht="15.75" customHeight="1">
      <c r="AB159" s="31"/>
    </row>
    <row r="160" spans="28:28" ht="15.75" customHeight="1">
      <c r="AB160" s="31"/>
    </row>
    <row r="161" spans="28:28" ht="15.75" customHeight="1">
      <c r="AB161" s="31"/>
    </row>
    <row r="162" spans="28:28" ht="15.75" customHeight="1">
      <c r="AB162" s="31"/>
    </row>
    <row r="163" spans="28:28" ht="15.75" customHeight="1">
      <c r="AB163" s="31"/>
    </row>
    <row r="164" spans="28:28" ht="15.75" customHeight="1">
      <c r="AB164" s="31"/>
    </row>
    <row r="165" spans="28:28" ht="15.75" customHeight="1">
      <c r="AB165" s="31"/>
    </row>
    <row r="166" spans="28:28" ht="15.75" customHeight="1">
      <c r="AB166" s="31"/>
    </row>
    <row r="167" spans="28:28" ht="15.75" customHeight="1">
      <c r="AB167" s="31"/>
    </row>
    <row r="168" spans="28:28" ht="15.75" customHeight="1">
      <c r="AB168" s="31"/>
    </row>
    <row r="169" spans="28:28" ht="15.75" customHeight="1">
      <c r="AB169" s="31"/>
    </row>
    <row r="170" spans="28:28" ht="15.75" customHeight="1">
      <c r="AB170" s="31"/>
    </row>
    <row r="171" spans="28:28" ht="15.75" customHeight="1">
      <c r="AB171" s="31"/>
    </row>
    <row r="172" spans="28:28" ht="15.75" customHeight="1">
      <c r="AB172" s="31"/>
    </row>
    <row r="173" spans="28:28" ht="15.75" customHeight="1">
      <c r="AB173" s="31"/>
    </row>
    <row r="174" spans="28:28" ht="15.75" customHeight="1">
      <c r="AB174" s="31"/>
    </row>
    <row r="175" spans="28:28" ht="15.75" customHeight="1">
      <c r="AB175" s="31"/>
    </row>
    <row r="176" spans="28:28" ht="15.75" customHeight="1">
      <c r="AB176" s="31"/>
    </row>
    <row r="177" spans="28:28" ht="15.75" customHeight="1">
      <c r="AB177" s="31"/>
    </row>
    <row r="178" spans="28:28" ht="15.75" customHeight="1">
      <c r="AB178" s="31"/>
    </row>
    <row r="179" spans="28:28" ht="15.75" customHeight="1">
      <c r="AB179" s="31"/>
    </row>
    <row r="180" spans="28:28" ht="15.75" customHeight="1">
      <c r="AB180" s="31"/>
    </row>
    <row r="181" spans="28:28" ht="15.75" customHeight="1">
      <c r="AB181" s="31"/>
    </row>
    <row r="182" spans="28:28" ht="15.75" customHeight="1">
      <c r="AB182" s="31"/>
    </row>
    <row r="183" spans="28:28" ht="15.75" customHeight="1">
      <c r="AB183" s="31"/>
    </row>
    <row r="184" spans="28:28" ht="15.75" customHeight="1">
      <c r="AB184" s="31"/>
    </row>
    <row r="185" spans="28:28" ht="15.75" customHeight="1">
      <c r="AB185" s="31"/>
    </row>
    <row r="186" spans="28:28" ht="15.75" customHeight="1">
      <c r="AB186" s="31"/>
    </row>
    <row r="187" spans="28:28" ht="15.75" customHeight="1">
      <c r="AB187" s="31"/>
    </row>
    <row r="188" spans="28:28" ht="15.75" customHeight="1">
      <c r="AB188" s="31"/>
    </row>
    <row r="189" spans="28:28" ht="15.75" customHeight="1">
      <c r="AB189" s="31"/>
    </row>
    <row r="190" spans="28:28" ht="15.75" customHeight="1">
      <c r="AB190" s="31"/>
    </row>
    <row r="191" spans="28:28" ht="15.75" customHeight="1">
      <c r="AB191" s="31"/>
    </row>
    <row r="192" spans="28:28" ht="15.75" customHeight="1">
      <c r="AB192" s="31"/>
    </row>
    <row r="193" spans="28:28" ht="15.75" customHeight="1">
      <c r="AB193" s="31"/>
    </row>
    <row r="194" spans="28:28" ht="15.75" customHeight="1">
      <c r="AB194" s="31"/>
    </row>
    <row r="195" spans="28:28" ht="15.75" customHeight="1">
      <c r="AB195" s="31"/>
    </row>
    <row r="196" spans="28:28" ht="15.75" customHeight="1">
      <c r="AB196" s="31"/>
    </row>
    <row r="197" spans="28:28" ht="15.75" customHeight="1">
      <c r="AB197" s="31"/>
    </row>
    <row r="198" spans="28:28" ht="15.75" customHeight="1">
      <c r="AB198" s="31"/>
    </row>
    <row r="199" spans="28:28" ht="15.75" customHeight="1">
      <c r="AB199" s="31"/>
    </row>
    <row r="200" spans="28:28" ht="15.75" customHeight="1">
      <c r="AB200" s="31"/>
    </row>
    <row r="201" spans="28:28" ht="15.75" customHeight="1">
      <c r="AB201" s="31"/>
    </row>
    <row r="202" spans="28:28" ht="15.75" customHeight="1">
      <c r="AB202" s="31"/>
    </row>
    <row r="203" spans="28:28" ht="15.75" customHeight="1">
      <c r="AB203" s="31"/>
    </row>
    <row r="204" spans="28:28" ht="15.75" customHeight="1">
      <c r="AB204" s="31"/>
    </row>
    <row r="205" spans="28:28" ht="15.75" customHeight="1">
      <c r="AB205" s="31"/>
    </row>
    <row r="206" spans="28:28" ht="15.75" customHeight="1">
      <c r="AB206" s="31"/>
    </row>
    <row r="207" spans="28:28" ht="15.75" customHeight="1">
      <c r="AB207" s="31"/>
    </row>
    <row r="208" spans="28:28" ht="15.75" customHeight="1">
      <c r="AB208" s="31"/>
    </row>
    <row r="209" spans="28:28" ht="15.75" customHeight="1">
      <c r="AB209" s="31"/>
    </row>
    <row r="210" spans="28:28" ht="15.75" customHeight="1">
      <c r="AB210" s="31"/>
    </row>
    <row r="211" spans="28:28" ht="15.75" customHeight="1">
      <c r="AB211" s="31"/>
    </row>
    <row r="212" spans="28:28" ht="15.75" customHeight="1">
      <c r="AB212" s="31"/>
    </row>
    <row r="213" spans="28:28" ht="15.75" customHeight="1">
      <c r="AB213" s="31"/>
    </row>
    <row r="214" spans="28:28" ht="15.75" customHeight="1">
      <c r="AB214" s="31"/>
    </row>
    <row r="215" spans="28:28" ht="15.75" customHeight="1">
      <c r="AB215" s="31"/>
    </row>
    <row r="216" spans="28:28" ht="15.75" customHeight="1">
      <c r="AB216" s="31"/>
    </row>
    <row r="217" spans="28:28" ht="15.75" customHeight="1">
      <c r="AB217" s="31"/>
    </row>
    <row r="218" spans="28:28" ht="15.75" customHeight="1">
      <c r="AB218" s="31"/>
    </row>
    <row r="219" spans="28:28" ht="15.75" customHeight="1">
      <c r="AB219" s="31"/>
    </row>
    <row r="220" spans="28:28" ht="15.75" customHeight="1">
      <c r="AB220" s="31"/>
    </row>
    <row r="221" spans="28:28" ht="15.75" customHeight="1">
      <c r="AB221" s="31"/>
    </row>
    <row r="222" spans="28:28" ht="15.75" customHeight="1">
      <c r="AB222" s="31"/>
    </row>
    <row r="223" spans="28:28" ht="15.75" customHeight="1">
      <c r="AB223" s="31"/>
    </row>
    <row r="224" spans="28:28" ht="15.75" customHeight="1">
      <c r="AB224" s="31"/>
    </row>
    <row r="225" spans="28:28" ht="15.75" customHeight="1">
      <c r="AB225" s="31"/>
    </row>
    <row r="226" spans="28:28" ht="15.75" customHeight="1">
      <c r="AB226" s="31"/>
    </row>
    <row r="227" spans="28:28" ht="15.75" customHeight="1">
      <c r="AB227" s="31"/>
    </row>
    <row r="228" spans="28:28" ht="15.75" customHeight="1">
      <c r="AB228" s="31"/>
    </row>
    <row r="229" spans="28:28" ht="15.75" customHeight="1">
      <c r="AB229" s="31"/>
    </row>
    <row r="230" spans="28:28" ht="15.75" customHeight="1">
      <c r="AB230" s="31"/>
    </row>
    <row r="231" spans="28:28" ht="15.75" customHeight="1">
      <c r="AB231" s="31"/>
    </row>
    <row r="232" spans="28:28" ht="15.75" customHeight="1">
      <c r="AB232" s="31"/>
    </row>
    <row r="233" spans="28:28" ht="15.75" customHeight="1">
      <c r="AB233" s="31"/>
    </row>
    <row r="234" spans="28:28" ht="15.75" customHeight="1">
      <c r="AB234" s="31"/>
    </row>
    <row r="235" spans="28:28" ht="15.75" customHeight="1">
      <c r="AB235" s="31"/>
    </row>
    <row r="236" spans="28:28" ht="15.75" customHeight="1">
      <c r="AB236" s="31"/>
    </row>
    <row r="237" spans="28:28" ht="15.75" customHeight="1">
      <c r="AB237" s="31"/>
    </row>
    <row r="238" spans="28:28" ht="15.75" customHeight="1">
      <c r="AB238" s="31"/>
    </row>
    <row r="239" spans="28:28" ht="15.75" customHeight="1">
      <c r="AB239" s="31"/>
    </row>
    <row r="240" spans="28:28" ht="15.75" customHeight="1">
      <c r="AB240" s="31"/>
    </row>
    <row r="241" spans="28:28" ht="15.75" customHeight="1">
      <c r="AB241" s="31"/>
    </row>
    <row r="242" spans="28:28" ht="15.75" customHeight="1">
      <c r="AB242" s="31"/>
    </row>
    <row r="243" spans="28:28" ht="15.75" customHeight="1">
      <c r="AB243" s="31"/>
    </row>
    <row r="244" spans="28:28" ht="15.75" customHeight="1">
      <c r="AB244" s="31"/>
    </row>
    <row r="245" spans="28:28" ht="15.75" customHeight="1">
      <c r="AB245" s="31"/>
    </row>
    <row r="246" spans="28:28" ht="15.75" customHeight="1">
      <c r="AB246" s="31"/>
    </row>
    <row r="247" spans="28:28" ht="15.75" customHeight="1">
      <c r="AB247" s="31"/>
    </row>
    <row r="248" spans="28:28" ht="15.75" customHeight="1">
      <c r="AB248" s="31"/>
    </row>
    <row r="249" spans="28:28" ht="15.75" customHeight="1">
      <c r="AB249" s="31"/>
    </row>
    <row r="250" spans="28:28" ht="15.75" customHeight="1">
      <c r="AB250" s="31"/>
    </row>
    <row r="251" spans="28:28" ht="15.75" customHeight="1">
      <c r="AB251" s="31"/>
    </row>
    <row r="252" spans="28:28" ht="15.75" customHeight="1">
      <c r="AB252" s="31"/>
    </row>
    <row r="253" spans="28:28" ht="15.75" customHeight="1">
      <c r="AB253" s="31"/>
    </row>
    <row r="254" spans="28:28" ht="15.75" customHeight="1">
      <c r="AB254" s="31"/>
    </row>
    <row r="255" spans="28:28" ht="15.75" customHeight="1">
      <c r="AB255" s="31"/>
    </row>
    <row r="256" spans="28:28" ht="15.75" customHeight="1">
      <c r="AB256" s="31"/>
    </row>
    <row r="257" spans="28:28" ht="15.75" customHeight="1">
      <c r="AB257" s="31"/>
    </row>
    <row r="258" spans="28:28" ht="15.75" customHeight="1">
      <c r="AB258" s="31"/>
    </row>
    <row r="259" spans="28:28" ht="15.75" customHeight="1">
      <c r="AB259" s="31"/>
    </row>
    <row r="260" spans="28:28" ht="15.75" customHeight="1">
      <c r="AB260" s="31"/>
    </row>
    <row r="261" spans="28:28" ht="15.75" customHeight="1">
      <c r="AB261" s="31"/>
    </row>
    <row r="262" spans="28:28" ht="15.75" customHeight="1">
      <c r="AB262" s="31"/>
    </row>
    <row r="263" spans="28:28" ht="15.75" customHeight="1">
      <c r="AB263" s="31"/>
    </row>
    <row r="264" spans="28:28" ht="15.75" customHeight="1">
      <c r="AB264" s="31"/>
    </row>
    <row r="265" spans="28:28" ht="15.75" customHeight="1">
      <c r="AB265" s="31"/>
    </row>
    <row r="266" spans="28:28" ht="15.75" customHeight="1">
      <c r="AB266" s="31"/>
    </row>
    <row r="267" spans="28:28" ht="15.75" customHeight="1">
      <c r="AB267" s="31"/>
    </row>
    <row r="268" spans="28:28" ht="15.75" customHeight="1">
      <c r="AB268" s="31"/>
    </row>
    <row r="269" spans="28:28" ht="15.75" customHeight="1">
      <c r="AB269" s="31"/>
    </row>
    <row r="270" spans="28:28" ht="15.75" customHeight="1">
      <c r="AB270" s="31"/>
    </row>
    <row r="271" spans="28:28" ht="15.75" customHeight="1">
      <c r="AB271" s="31"/>
    </row>
    <row r="272" spans="28:28" ht="15.75" customHeight="1">
      <c r="AB272" s="31"/>
    </row>
    <row r="273" spans="28:28" ht="15.75" customHeight="1">
      <c r="AB273" s="31"/>
    </row>
    <row r="274" spans="28:28" ht="15.75" customHeight="1">
      <c r="AB274" s="31"/>
    </row>
    <row r="275" spans="28:28" ht="15.75" customHeight="1">
      <c r="AB275" s="31"/>
    </row>
    <row r="276" spans="28:28" ht="15.75" customHeight="1">
      <c r="AB276" s="31"/>
    </row>
    <row r="277" spans="28:28" ht="15.75" customHeight="1">
      <c r="AB277" s="31"/>
    </row>
    <row r="278" spans="28:28" ht="15.75" customHeight="1">
      <c r="AB278" s="31"/>
    </row>
    <row r="279" spans="28:28" ht="15.75" customHeight="1">
      <c r="AB279" s="31"/>
    </row>
    <row r="280" spans="28:28" ht="15.75" customHeight="1">
      <c r="AB280" s="31"/>
    </row>
    <row r="281" spans="28:28" ht="15.75" customHeight="1">
      <c r="AB281" s="31"/>
    </row>
    <row r="282" spans="28:28" ht="15.75" customHeight="1">
      <c r="AB282" s="31"/>
    </row>
    <row r="283" spans="28:28" ht="15.75" customHeight="1">
      <c r="AB283" s="31"/>
    </row>
    <row r="284" spans="28:28" ht="15.75" customHeight="1">
      <c r="AB284" s="31"/>
    </row>
    <row r="285" spans="28:28" ht="15.75" customHeight="1">
      <c r="AB285" s="31"/>
    </row>
    <row r="286" spans="28:28" ht="15.75" customHeight="1">
      <c r="AB286" s="31"/>
    </row>
    <row r="287" spans="28:28" ht="15.75" customHeight="1">
      <c r="AB287" s="31"/>
    </row>
    <row r="288" spans="28:28" ht="15.75" customHeight="1">
      <c r="AB288" s="31"/>
    </row>
    <row r="289" spans="28:28" ht="15.75" customHeight="1">
      <c r="AB289" s="31"/>
    </row>
    <row r="290" spans="28:28" ht="15.75" customHeight="1">
      <c r="AB290" s="31"/>
    </row>
    <row r="291" spans="28:28" ht="15.75" customHeight="1">
      <c r="AB291" s="31"/>
    </row>
    <row r="292" spans="28:28" ht="15.75" customHeight="1">
      <c r="AB292" s="31"/>
    </row>
    <row r="293" spans="28:28" ht="15.75" customHeight="1">
      <c r="AB293" s="31"/>
    </row>
    <row r="294" spans="28:28" ht="15.75" customHeight="1">
      <c r="AB294" s="31"/>
    </row>
    <row r="295" spans="28:28" ht="15.75" customHeight="1">
      <c r="AB295" s="31"/>
    </row>
    <row r="296" spans="28:28" ht="15.75" customHeight="1">
      <c r="AB296" s="31"/>
    </row>
    <row r="297" spans="28:28" ht="15.75" customHeight="1">
      <c r="AB297" s="31"/>
    </row>
    <row r="298" spans="28:28" ht="15.75" customHeight="1">
      <c r="AB298" s="31"/>
    </row>
    <row r="299" spans="28:28" ht="15.75" customHeight="1">
      <c r="AB299" s="31"/>
    </row>
    <row r="300" spans="28:28" ht="15.75" customHeight="1">
      <c r="AB300" s="31"/>
    </row>
    <row r="301" spans="28:28" ht="15.75" customHeight="1">
      <c r="AB301" s="31"/>
    </row>
    <row r="302" spans="28:28" ht="15.75" customHeight="1">
      <c r="AB302" s="31"/>
    </row>
    <row r="303" spans="28:28" ht="15.75" customHeight="1">
      <c r="AB303" s="31"/>
    </row>
    <row r="304" spans="28:28" ht="15.75" customHeight="1">
      <c r="AB304" s="31"/>
    </row>
    <row r="305" spans="28:28" ht="15.75" customHeight="1">
      <c r="AB305" s="31"/>
    </row>
    <row r="306" spans="28:28" ht="15.75" customHeight="1">
      <c r="AB306" s="31"/>
    </row>
    <row r="307" spans="28:28" ht="15.75" customHeight="1">
      <c r="AB307" s="31"/>
    </row>
    <row r="308" spans="28:28" ht="15.75" customHeight="1">
      <c r="AB308" s="31"/>
    </row>
    <row r="309" spans="28:28" ht="15.75" customHeight="1">
      <c r="AB309" s="31"/>
    </row>
    <row r="310" spans="28:28" ht="15.75" customHeight="1">
      <c r="AB310" s="31"/>
    </row>
    <row r="311" spans="28:28" ht="15.75" customHeight="1">
      <c r="AB311" s="31"/>
    </row>
    <row r="312" spans="28:28" ht="15.75" customHeight="1">
      <c r="AB312" s="31"/>
    </row>
    <row r="313" spans="28:28" ht="15.75" customHeight="1">
      <c r="AB313" s="31"/>
    </row>
    <row r="314" spans="28:28" ht="15.75" customHeight="1">
      <c r="AB314" s="31"/>
    </row>
    <row r="315" spans="28:28" ht="15.75" customHeight="1">
      <c r="AB315" s="31"/>
    </row>
    <row r="316" spans="28:28" ht="15.75" customHeight="1">
      <c r="AB316" s="31"/>
    </row>
    <row r="317" spans="28:28" ht="15.75" customHeight="1">
      <c r="AB317" s="31"/>
    </row>
    <row r="318" spans="28:28" ht="15.75" customHeight="1">
      <c r="AB318" s="31"/>
    </row>
    <row r="319" spans="28:28" ht="15.75" customHeight="1">
      <c r="AB319" s="31"/>
    </row>
    <row r="320" spans="28:28" ht="15.75" customHeight="1">
      <c r="AB320" s="31"/>
    </row>
    <row r="321" spans="28:28" ht="15.75" customHeight="1">
      <c r="AB321" s="31"/>
    </row>
    <row r="322" spans="28:28" ht="15.75" customHeight="1">
      <c r="AB322" s="31"/>
    </row>
    <row r="323" spans="28:28" ht="15.75" customHeight="1">
      <c r="AB323" s="31"/>
    </row>
    <row r="324" spans="28:28" ht="15.75" customHeight="1">
      <c r="AB324" s="31"/>
    </row>
    <row r="325" spans="28:28" ht="15.75" customHeight="1">
      <c r="AB325" s="31"/>
    </row>
    <row r="326" spans="28:28" ht="15.75" customHeight="1">
      <c r="AB326" s="31"/>
    </row>
    <row r="327" spans="28:28" ht="15.75" customHeight="1">
      <c r="AB327" s="31"/>
    </row>
    <row r="328" spans="28:28" ht="15.75" customHeight="1">
      <c r="AB328" s="31"/>
    </row>
    <row r="329" spans="28:28" ht="15.75" customHeight="1">
      <c r="AB329" s="31"/>
    </row>
    <row r="330" spans="28:28" ht="15.75" customHeight="1">
      <c r="AB330" s="31"/>
    </row>
    <row r="331" spans="28:28" ht="15.75" customHeight="1">
      <c r="AB331" s="31"/>
    </row>
    <row r="332" spans="28:28" ht="15.75" customHeight="1">
      <c r="AB332" s="31"/>
    </row>
    <row r="333" spans="28:28" ht="15.75" customHeight="1">
      <c r="AB333" s="31"/>
    </row>
    <row r="334" spans="28:28" ht="15.75" customHeight="1">
      <c r="AB334" s="31"/>
    </row>
    <row r="335" spans="28:28" ht="15.75" customHeight="1">
      <c r="AB335" s="31"/>
    </row>
    <row r="336" spans="28:28" ht="15.75" customHeight="1">
      <c r="AB336" s="31"/>
    </row>
    <row r="337" spans="28:28" ht="15.75" customHeight="1">
      <c r="AB337" s="31"/>
    </row>
    <row r="338" spans="28:28" ht="15.75" customHeight="1">
      <c r="AB338" s="31"/>
    </row>
    <row r="339" spans="28:28" ht="15.75" customHeight="1">
      <c r="AB339" s="31"/>
    </row>
    <row r="340" spans="28:28" ht="15.75" customHeight="1">
      <c r="AB340" s="31"/>
    </row>
    <row r="341" spans="28:28" ht="15.75" customHeight="1">
      <c r="AB341" s="31"/>
    </row>
    <row r="342" spans="28:28" ht="15.75" customHeight="1">
      <c r="AB342" s="31"/>
    </row>
    <row r="343" spans="28:28" ht="15.75" customHeight="1">
      <c r="AB343" s="31"/>
    </row>
    <row r="344" spans="28:28" ht="15.75" customHeight="1">
      <c r="AB344" s="31"/>
    </row>
    <row r="345" spans="28:28" ht="15.75" customHeight="1">
      <c r="AB345" s="31"/>
    </row>
    <row r="346" spans="28:28" ht="15.75" customHeight="1">
      <c r="AB346" s="31"/>
    </row>
    <row r="347" spans="28:28" ht="15.75" customHeight="1">
      <c r="AB347" s="31"/>
    </row>
    <row r="348" spans="28:28" ht="15.75" customHeight="1">
      <c r="AB348" s="31"/>
    </row>
    <row r="349" spans="28:28" ht="15.75" customHeight="1">
      <c r="AB349" s="31"/>
    </row>
    <row r="350" spans="28:28" ht="15.75" customHeight="1">
      <c r="AB350" s="31"/>
    </row>
    <row r="351" spans="28:28" ht="15.75" customHeight="1">
      <c r="AB351" s="31"/>
    </row>
    <row r="352" spans="28:28" ht="15.75" customHeight="1">
      <c r="AB352" s="31"/>
    </row>
    <row r="353" spans="28:28" ht="15.75" customHeight="1">
      <c r="AB353" s="31"/>
    </row>
    <row r="354" spans="28:28" ht="15.75" customHeight="1">
      <c r="AB354" s="31"/>
    </row>
    <row r="355" spans="28:28" ht="15.75" customHeight="1">
      <c r="AB355" s="31"/>
    </row>
    <row r="356" spans="28:28" ht="15.75" customHeight="1">
      <c r="AB356" s="31"/>
    </row>
    <row r="357" spans="28:28" ht="15.75" customHeight="1">
      <c r="AB357" s="31"/>
    </row>
    <row r="358" spans="28:28" ht="15.75" customHeight="1">
      <c r="AB358" s="31"/>
    </row>
    <row r="359" spans="28:28" ht="15.75" customHeight="1">
      <c r="AB359" s="31"/>
    </row>
    <row r="360" spans="28:28" ht="15.75" customHeight="1">
      <c r="AB360" s="31"/>
    </row>
    <row r="361" spans="28:28" ht="15.75" customHeight="1">
      <c r="AB361" s="31"/>
    </row>
    <row r="362" spans="28:28" ht="15.75" customHeight="1">
      <c r="AB362" s="31"/>
    </row>
    <row r="363" spans="28:28" ht="15.75" customHeight="1">
      <c r="AB363" s="31"/>
    </row>
    <row r="364" spans="28:28" ht="15.75" customHeight="1">
      <c r="AB364" s="31"/>
    </row>
    <row r="365" spans="28:28" ht="15.75" customHeight="1">
      <c r="AB365" s="31"/>
    </row>
    <row r="366" spans="28:28" ht="15.75" customHeight="1">
      <c r="AB366" s="31"/>
    </row>
    <row r="367" spans="28:28" ht="15.75" customHeight="1">
      <c r="AB367" s="31"/>
    </row>
    <row r="368" spans="28:28" ht="15.75" customHeight="1">
      <c r="AB368" s="31"/>
    </row>
    <row r="369" spans="28:28" ht="15.75" customHeight="1">
      <c r="AB369" s="31"/>
    </row>
    <row r="370" spans="28:28" ht="15.75" customHeight="1">
      <c r="AB370" s="31"/>
    </row>
    <row r="371" spans="28:28" ht="15.75" customHeight="1">
      <c r="AB371" s="31"/>
    </row>
    <row r="372" spans="28:28" ht="15.75" customHeight="1">
      <c r="AB372" s="31"/>
    </row>
    <row r="373" spans="28:28" ht="15.75" customHeight="1">
      <c r="AB373" s="31"/>
    </row>
    <row r="374" spans="28:28" ht="15.75" customHeight="1">
      <c r="AB374" s="31"/>
    </row>
    <row r="375" spans="28:28" ht="15.75" customHeight="1">
      <c r="AB375" s="31"/>
    </row>
    <row r="376" spans="28:28" ht="15.75" customHeight="1">
      <c r="AB376" s="31"/>
    </row>
    <row r="377" spans="28:28" ht="15.75" customHeight="1">
      <c r="AB377" s="31"/>
    </row>
    <row r="378" spans="28:28" ht="15.75" customHeight="1">
      <c r="AB378" s="31"/>
    </row>
    <row r="379" spans="28:28" ht="15.75" customHeight="1">
      <c r="AB379" s="31"/>
    </row>
    <row r="380" spans="28:28" ht="15.75" customHeight="1">
      <c r="AB380" s="31"/>
    </row>
    <row r="381" spans="28:28" ht="15.75" customHeight="1">
      <c r="AB381" s="31"/>
    </row>
    <row r="382" spans="28:28" ht="15.75" customHeight="1">
      <c r="AB382" s="31"/>
    </row>
    <row r="383" spans="28:28" ht="15.75" customHeight="1">
      <c r="AB383" s="31"/>
    </row>
    <row r="384" spans="28:28" ht="15.75" customHeight="1">
      <c r="AB384" s="31"/>
    </row>
    <row r="385" spans="28:28" ht="15.75" customHeight="1">
      <c r="AB385" s="31"/>
    </row>
    <row r="386" spans="28:28" ht="15.75" customHeight="1">
      <c r="AB386" s="31"/>
    </row>
    <row r="387" spans="28:28" ht="15.75" customHeight="1">
      <c r="AB387" s="31"/>
    </row>
    <row r="388" spans="28:28" ht="15.75" customHeight="1">
      <c r="AB388" s="31"/>
    </row>
    <row r="389" spans="28:28" ht="15.75" customHeight="1">
      <c r="AB389" s="31"/>
    </row>
    <row r="390" spans="28:28" ht="15.75" customHeight="1">
      <c r="AB390" s="31"/>
    </row>
    <row r="391" spans="28:28" ht="15.75" customHeight="1">
      <c r="AB391" s="31"/>
    </row>
    <row r="392" spans="28:28" ht="15.75" customHeight="1">
      <c r="AB392" s="31"/>
    </row>
    <row r="393" spans="28:28" ht="15.75" customHeight="1">
      <c r="AB393" s="31"/>
    </row>
    <row r="394" spans="28:28" ht="15.75" customHeight="1">
      <c r="AB394" s="31"/>
    </row>
    <row r="395" spans="28:28" ht="15.75" customHeight="1">
      <c r="AB395" s="31"/>
    </row>
    <row r="396" spans="28:28" ht="15.75" customHeight="1">
      <c r="AB396" s="31"/>
    </row>
    <row r="397" spans="28:28" ht="15.75" customHeight="1">
      <c r="AB397" s="31"/>
    </row>
    <row r="398" spans="28:28" ht="15.75" customHeight="1">
      <c r="AB398" s="31"/>
    </row>
    <row r="399" spans="28:28" ht="15.75" customHeight="1">
      <c r="AB399" s="31"/>
    </row>
    <row r="400" spans="28:28" ht="15.75" customHeight="1">
      <c r="AB400" s="31"/>
    </row>
    <row r="401" spans="28:28" ht="15.75" customHeight="1">
      <c r="AB401" s="31"/>
    </row>
    <row r="402" spans="28:28" ht="15.75" customHeight="1">
      <c r="AB402" s="31"/>
    </row>
    <row r="403" spans="28:28" ht="15.75" customHeight="1">
      <c r="AB403" s="31"/>
    </row>
    <row r="404" spans="28:28" ht="15.75" customHeight="1">
      <c r="AB404" s="31"/>
    </row>
    <row r="405" spans="28:28" ht="15.75" customHeight="1">
      <c r="AB405" s="31"/>
    </row>
    <row r="406" spans="28:28" ht="15.75" customHeight="1">
      <c r="AB406" s="31"/>
    </row>
    <row r="407" spans="28:28" ht="15.75" customHeight="1">
      <c r="AB407" s="31"/>
    </row>
    <row r="408" spans="28:28" ht="15.75" customHeight="1">
      <c r="AB408" s="31"/>
    </row>
    <row r="409" spans="28:28" ht="15.75" customHeight="1">
      <c r="AB409" s="31"/>
    </row>
    <row r="410" spans="28:28" ht="15.75" customHeight="1">
      <c r="AB410" s="31"/>
    </row>
    <row r="411" spans="28:28" ht="15.75" customHeight="1">
      <c r="AB411" s="31"/>
    </row>
    <row r="412" spans="28:28" ht="15.75" customHeight="1">
      <c r="AB412" s="31"/>
    </row>
    <row r="413" spans="28:28" ht="15.75" customHeight="1">
      <c r="AB413" s="31"/>
    </row>
    <row r="414" spans="28:28" ht="15.75" customHeight="1">
      <c r="AB414" s="31"/>
    </row>
    <row r="415" spans="28:28" ht="15.75" customHeight="1">
      <c r="AB415" s="31"/>
    </row>
    <row r="416" spans="28:28" ht="15.75" customHeight="1">
      <c r="AB416" s="31"/>
    </row>
    <row r="417" spans="28:28" ht="15.75" customHeight="1">
      <c r="AB417" s="31"/>
    </row>
    <row r="418" spans="28:28" ht="15.75" customHeight="1">
      <c r="AB418" s="31"/>
    </row>
    <row r="419" spans="28:28" ht="15.75" customHeight="1">
      <c r="AB419" s="31"/>
    </row>
    <row r="420" spans="28:28" ht="15.75" customHeight="1">
      <c r="AB420" s="31"/>
    </row>
    <row r="421" spans="28:28" ht="15.75" customHeight="1">
      <c r="AB421" s="31"/>
    </row>
    <row r="422" spans="28:28" ht="15.75" customHeight="1">
      <c r="AB422" s="31"/>
    </row>
    <row r="423" spans="28:28" ht="15.75" customHeight="1">
      <c r="AB423" s="31"/>
    </row>
    <row r="424" spans="28:28" ht="15.75" customHeight="1">
      <c r="AB424" s="31"/>
    </row>
    <row r="425" spans="28:28" ht="15.75" customHeight="1">
      <c r="AB425" s="31"/>
    </row>
    <row r="426" spans="28:28" ht="15.75" customHeight="1">
      <c r="AB426" s="31"/>
    </row>
    <row r="427" spans="28:28" ht="15.75" customHeight="1">
      <c r="AB427" s="31"/>
    </row>
    <row r="428" spans="28:28" ht="15.75" customHeight="1">
      <c r="AB428" s="31"/>
    </row>
    <row r="429" spans="28:28" ht="15.75" customHeight="1">
      <c r="AB429" s="31"/>
    </row>
    <row r="430" spans="28:28" ht="15.75" customHeight="1">
      <c r="AB430" s="31"/>
    </row>
    <row r="431" spans="28:28" ht="15.75" customHeight="1">
      <c r="AB431" s="31"/>
    </row>
    <row r="432" spans="28:28" ht="15.75" customHeight="1">
      <c r="AB432" s="31"/>
    </row>
    <row r="433" spans="28:28" ht="15.75" customHeight="1">
      <c r="AB433" s="31"/>
    </row>
    <row r="434" spans="28:28" ht="15.75" customHeight="1">
      <c r="AB434" s="31"/>
    </row>
    <row r="435" spans="28:28" ht="15.75" customHeight="1">
      <c r="AB435" s="31"/>
    </row>
    <row r="436" spans="28:28" ht="15.75" customHeight="1">
      <c r="AB436" s="31"/>
    </row>
    <row r="437" spans="28:28" ht="15.75" customHeight="1">
      <c r="AB437" s="31"/>
    </row>
    <row r="438" spans="28:28" ht="15.75" customHeight="1">
      <c r="AB438" s="31"/>
    </row>
    <row r="439" spans="28:28" ht="15.75" customHeight="1">
      <c r="AB439" s="31"/>
    </row>
    <row r="440" spans="28:28" ht="15.75" customHeight="1">
      <c r="AB440" s="31"/>
    </row>
    <row r="441" spans="28:28" ht="15.75" customHeight="1">
      <c r="AB441" s="31"/>
    </row>
    <row r="442" spans="28:28" ht="15.75" customHeight="1">
      <c r="AB442" s="31"/>
    </row>
    <row r="443" spans="28:28" ht="15.75" customHeight="1">
      <c r="AB443" s="31"/>
    </row>
    <row r="444" spans="28:28" ht="15.75" customHeight="1">
      <c r="AB444" s="31"/>
    </row>
    <row r="445" spans="28:28" ht="15.75" customHeight="1">
      <c r="AB445" s="31"/>
    </row>
    <row r="446" spans="28:28" ht="15.75" customHeight="1">
      <c r="AB446" s="31"/>
    </row>
    <row r="447" spans="28:28" ht="15.75" customHeight="1">
      <c r="AB447" s="31"/>
    </row>
    <row r="448" spans="28:28" ht="15.75" customHeight="1">
      <c r="AB448" s="31"/>
    </row>
    <row r="449" spans="28:28" ht="15.75" customHeight="1">
      <c r="AB449" s="31"/>
    </row>
    <row r="450" spans="28:28" ht="15.75" customHeight="1">
      <c r="AB450" s="31"/>
    </row>
    <row r="451" spans="28:28" ht="15.75" customHeight="1">
      <c r="AB451" s="31"/>
    </row>
    <row r="452" spans="28:28" ht="15.75" customHeight="1">
      <c r="AB452" s="31"/>
    </row>
    <row r="453" spans="28:28" ht="15.75" customHeight="1">
      <c r="AB453" s="31"/>
    </row>
    <row r="454" spans="28:28" ht="15.75" customHeight="1">
      <c r="AB454" s="31"/>
    </row>
    <row r="455" spans="28:28" ht="15.75" customHeight="1">
      <c r="AB455" s="31"/>
    </row>
    <row r="456" spans="28:28" ht="15.75" customHeight="1">
      <c r="AB456" s="31"/>
    </row>
    <row r="457" spans="28:28" ht="15.75" customHeight="1">
      <c r="AB457" s="31"/>
    </row>
    <row r="458" spans="28:28" ht="15.75" customHeight="1">
      <c r="AB458" s="31"/>
    </row>
    <row r="459" spans="28:28" ht="15.75" customHeight="1">
      <c r="AB459" s="31"/>
    </row>
    <row r="460" spans="28:28" ht="15.75" customHeight="1">
      <c r="AB460" s="31"/>
    </row>
    <row r="461" spans="28:28" ht="15.75" customHeight="1">
      <c r="AB461" s="31"/>
    </row>
    <row r="462" spans="28:28" ht="15.75" customHeight="1">
      <c r="AB462" s="31"/>
    </row>
    <row r="463" spans="28:28" ht="15.75" customHeight="1">
      <c r="AB463" s="31"/>
    </row>
    <row r="464" spans="28:28" ht="15.75" customHeight="1">
      <c r="AB464" s="31"/>
    </row>
    <row r="465" spans="28:28" ht="15.75" customHeight="1">
      <c r="AB465" s="31"/>
    </row>
    <row r="466" spans="28:28" ht="15.75" customHeight="1">
      <c r="AB466" s="31"/>
    </row>
    <row r="467" spans="28:28" ht="15.75" customHeight="1">
      <c r="AB467" s="31"/>
    </row>
    <row r="468" spans="28:28" ht="15.75" customHeight="1">
      <c r="AB468" s="31"/>
    </row>
    <row r="469" spans="28:28" ht="15.75" customHeight="1">
      <c r="AB469" s="31"/>
    </row>
    <row r="470" spans="28:28" ht="15.75" customHeight="1">
      <c r="AB470" s="31"/>
    </row>
    <row r="471" spans="28:28" ht="15.75" customHeight="1">
      <c r="AB471" s="31"/>
    </row>
    <row r="472" spans="28:28" ht="15.75" customHeight="1">
      <c r="AB472" s="31"/>
    </row>
    <row r="473" spans="28:28" ht="15.75" customHeight="1">
      <c r="AB473" s="31"/>
    </row>
    <row r="474" spans="28:28" ht="15.75" customHeight="1">
      <c r="AB474" s="31"/>
    </row>
    <row r="475" spans="28:28" ht="15.75" customHeight="1">
      <c r="AB475" s="31"/>
    </row>
    <row r="476" spans="28:28" ht="15.75" customHeight="1">
      <c r="AB476" s="31"/>
    </row>
    <row r="477" spans="28:28" ht="15.75" customHeight="1">
      <c r="AB477" s="31"/>
    </row>
    <row r="478" spans="28:28" ht="15.75" customHeight="1">
      <c r="AB478" s="31"/>
    </row>
    <row r="479" spans="28:28" ht="15.75" customHeight="1">
      <c r="AB479" s="31"/>
    </row>
    <row r="480" spans="28:28" ht="15.75" customHeight="1">
      <c r="AB480" s="31"/>
    </row>
    <row r="481" spans="28:28" ht="15.75" customHeight="1">
      <c r="AB481" s="31"/>
    </row>
    <row r="482" spans="28:28" ht="15.75" customHeight="1">
      <c r="AB482" s="31"/>
    </row>
    <row r="483" spans="28:28" ht="15.75" customHeight="1">
      <c r="AB483" s="31"/>
    </row>
    <row r="484" spans="28:28" ht="15.75" customHeight="1">
      <c r="AB484" s="31"/>
    </row>
    <row r="485" spans="28:28" ht="15.75" customHeight="1">
      <c r="AB485" s="31"/>
    </row>
    <row r="486" spans="28:28" ht="15.75" customHeight="1">
      <c r="AB486" s="31"/>
    </row>
    <row r="487" spans="28:28" ht="15.75" customHeight="1">
      <c r="AB487" s="31"/>
    </row>
    <row r="488" spans="28:28" ht="15.75" customHeight="1">
      <c r="AB488" s="31"/>
    </row>
    <row r="489" spans="28:28" ht="15.75" customHeight="1">
      <c r="AB489" s="31"/>
    </row>
    <row r="490" spans="28:28" ht="15.75" customHeight="1">
      <c r="AB490" s="31"/>
    </row>
    <row r="491" spans="28:28" ht="15.75" customHeight="1">
      <c r="AB491" s="31"/>
    </row>
    <row r="492" spans="28:28" ht="15.75" customHeight="1">
      <c r="AB492" s="31"/>
    </row>
    <row r="493" spans="28:28" ht="15.75" customHeight="1">
      <c r="AB493" s="31"/>
    </row>
    <row r="494" spans="28:28" ht="15.75" customHeight="1">
      <c r="AB494" s="31"/>
    </row>
    <row r="495" spans="28:28" ht="15.75" customHeight="1">
      <c r="AB495" s="31"/>
    </row>
    <row r="496" spans="28:28" ht="15.75" customHeight="1">
      <c r="AB496" s="31"/>
    </row>
    <row r="497" spans="28:28" ht="15.75" customHeight="1">
      <c r="AB497" s="31"/>
    </row>
    <row r="498" spans="28:28" ht="15.75" customHeight="1">
      <c r="AB498" s="31"/>
    </row>
    <row r="499" spans="28:28" ht="15.75" customHeight="1">
      <c r="AB499" s="31"/>
    </row>
    <row r="500" spans="28:28" ht="15.75" customHeight="1">
      <c r="AB500" s="31"/>
    </row>
    <row r="501" spans="28:28" ht="15.75" customHeight="1">
      <c r="AB501" s="31"/>
    </row>
    <row r="502" spans="28:28" ht="15.75" customHeight="1">
      <c r="AB502" s="31"/>
    </row>
    <row r="503" spans="28:28" ht="15.75" customHeight="1">
      <c r="AB503" s="31"/>
    </row>
    <row r="504" spans="28:28" ht="15.75" customHeight="1">
      <c r="AB504" s="31"/>
    </row>
    <row r="505" spans="28:28" ht="15.75" customHeight="1">
      <c r="AB505" s="31"/>
    </row>
    <row r="506" spans="28:28" ht="15.75" customHeight="1">
      <c r="AB506" s="31"/>
    </row>
    <row r="507" spans="28:28" ht="15.75" customHeight="1">
      <c r="AB507" s="31"/>
    </row>
    <row r="508" spans="28:28" ht="15.75" customHeight="1">
      <c r="AB508" s="31"/>
    </row>
    <row r="509" spans="28:28" ht="15.75" customHeight="1">
      <c r="AB509" s="31"/>
    </row>
    <row r="510" spans="28:28" ht="15.75" customHeight="1">
      <c r="AB510" s="31"/>
    </row>
    <row r="511" spans="28:28" ht="15.75" customHeight="1">
      <c r="AB511" s="31"/>
    </row>
    <row r="512" spans="28:28" ht="15.75" customHeight="1">
      <c r="AB512" s="31"/>
    </row>
    <row r="513" spans="28:28" ht="15.75" customHeight="1">
      <c r="AB513" s="31"/>
    </row>
    <row r="514" spans="28:28" ht="15.75" customHeight="1">
      <c r="AB514" s="31"/>
    </row>
    <row r="515" spans="28:28" ht="15.75" customHeight="1">
      <c r="AB515" s="31"/>
    </row>
    <row r="516" spans="28:28" ht="15.75" customHeight="1">
      <c r="AB516" s="31"/>
    </row>
    <row r="517" spans="28:28" ht="15.75" customHeight="1">
      <c r="AB517" s="31"/>
    </row>
    <row r="518" spans="28:28" ht="15.75" customHeight="1">
      <c r="AB518" s="31"/>
    </row>
    <row r="519" spans="28:28" ht="15.75" customHeight="1">
      <c r="AB519" s="31"/>
    </row>
    <row r="520" spans="28:28" ht="15.75" customHeight="1">
      <c r="AB520" s="31"/>
    </row>
    <row r="521" spans="28:28" ht="15.75" customHeight="1">
      <c r="AB521" s="31"/>
    </row>
    <row r="522" spans="28:28" ht="15.75" customHeight="1">
      <c r="AB522" s="31"/>
    </row>
    <row r="523" spans="28:28" ht="15.75" customHeight="1">
      <c r="AB523" s="31"/>
    </row>
    <row r="524" spans="28:28" ht="15.75" customHeight="1">
      <c r="AB524" s="31"/>
    </row>
    <row r="525" spans="28:28" ht="15.75" customHeight="1">
      <c r="AB525" s="31"/>
    </row>
    <row r="526" spans="28:28" ht="15.75" customHeight="1">
      <c r="AB526" s="31"/>
    </row>
    <row r="527" spans="28:28" ht="15.75" customHeight="1">
      <c r="AB527" s="31"/>
    </row>
    <row r="528" spans="28:28" ht="15.75" customHeight="1">
      <c r="AB528" s="31"/>
    </row>
    <row r="529" spans="28:28" ht="15.75" customHeight="1">
      <c r="AB529" s="31"/>
    </row>
    <row r="530" spans="28:28" ht="15.75" customHeight="1">
      <c r="AB530" s="31"/>
    </row>
    <row r="531" spans="28:28" ht="15.75" customHeight="1">
      <c r="AB531" s="31"/>
    </row>
    <row r="532" spans="28:28" ht="15.75" customHeight="1">
      <c r="AB532" s="31"/>
    </row>
    <row r="533" spans="28:28" ht="15.75" customHeight="1">
      <c r="AB533" s="31"/>
    </row>
    <row r="534" spans="28:28" ht="15.75" customHeight="1">
      <c r="AB534" s="31"/>
    </row>
    <row r="535" spans="28:28" ht="15.75" customHeight="1">
      <c r="AB535" s="31"/>
    </row>
    <row r="536" spans="28:28" ht="15.75" customHeight="1">
      <c r="AB536" s="31"/>
    </row>
    <row r="537" spans="28:28" ht="15.75" customHeight="1">
      <c r="AB537" s="31"/>
    </row>
    <row r="538" spans="28:28" ht="15.75" customHeight="1">
      <c r="AB538" s="31"/>
    </row>
    <row r="539" spans="28:28" ht="15.75" customHeight="1">
      <c r="AB539" s="31"/>
    </row>
    <row r="540" spans="28:28" ht="15.75" customHeight="1">
      <c r="AB540" s="31"/>
    </row>
    <row r="541" spans="28:28" ht="15.75" customHeight="1">
      <c r="AB541" s="31"/>
    </row>
    <row r="542" spans="28:28" ht="15.75" customHeight="1">
      <c r="AB542" s="31"/>
    </row>
    <row r="543" spans="28:28" ht="15.75" customHeight="1">
      <c r="AB543" s="31"/>
    </row>
    <row r="544" spans="28:28" ht="15.75" customHeight="1">
      <c r="AB544" s="31"/>
    </row>
    <row r="545" spans="28:28" ht="15.75" customHeight="1">
      <c r="AB545" s="31"/>
    </row>
    <row r="546" spans="28:28" ht="15.75" customHeight="1">
      <c r="AB546" s="31"/>
    </row>
    <row r="547" spans="28:28" ht="15.75" customHeight="1">
      <c r="AB547" s="31"/>
    </row>
    <row r="548" spans="28:28" ht="15.75" customHeight="1">
      <c r="AB548" s="31"/>
    </row>
    <row r="549" spans="28:28" ht="15.75" customHeight="1">
      <c r="AB549" s="31"/>
    </row>
    <row r="550" spans="28:28" ht="15.75" customHeight="1">
      <c r="AB550" s="31"/>
    </row>
    <row r="551" spans="28:28" ht="15.75" customHeight="1">
      <c r="AB551" s="31"/>
    </row>
    <row r="552" spans="28:28" ht="15.75" customHeight="1">
      <c r="AB552" s="31"/>
    </row>
    <row r="553" spans="28:28" ht="15.75" customHeight="1">
      <c r="AB553" s="31"/>
    </row>
    <row r="554" spans="28:28" ht="15.75" customHeight="1">
      <c r="AB554" s="31"/>
    </row>
    <row r="555" spans="28:28" ht="15.75" customHeight="1">
      <c r="AB555" s="31"/>
    </row>
    <row r="556" spans="28:28" ht="15.75" customHeight="1">
      <c r="AB556" s="31"/>
    </row>
    <row r="557" spans="28:28" ht="15.75" customHeight="1">
      <c r="AB557" s="31"/>
    </row>
    <row r="558" spans="28:28" ht="15.75" customHeight="1">
      <c r="AB558" s="31"/>
    </row>
    <row r="559" spans="28:28" ht="15.75" customHeight="1">
      <c r="AB559" s="31"/>
    </row>
    <row r="560" spans="28:28" ht="15.75" customHeight="1">
      <c r="AB560" s="31"/>
    </row>
    <row r="561" spans="28:28" ht="15.75" customHeight="1">
      <c r="AB561" s="31"/>
    </row>
    <row r="562" spans="28:28" ht="15.75" customHeight="1">
      <c r="AB562" s="31"/>
    </row>
    <row r="563" spans="28:28" ht="15.75" customHeight="1">
      <c r="AB563" s="31"/>
    </row>
    <row r="564" spans="28:28" ht="15.75" customHeight="1">
      <c r="AB564" s="31"/>
    </row>
    <row r="565" spans="28:28" ht="15.75" customHeight="1">
      <c r="AB565" s="31"/>
    </row>
    <row r="566" spans="28:28" ht="15.75" customHeight="1">
      <c r="AB566" s="31"/>
    </row>
    <row r="567" spans="28:28" ht="15.75" customHeight="1">
      <c r="AB567" s="31"/>
    </row>
    <row r="568" spans="28:28" ht="15.75" customHeight="1">
      <c r="AB568" s="31"/>
    </row>
    <row r="569" spans="28:28" ht="15.75" customHeight="1">
      <c r="AB569" s="31"/>
    </row>
    <row r="570" spans="28:28" ht="15.75" customHeight="1">
      <c r="AB570" s="31"/>
    </row>
    <row r="571" spans="28:28" ht="15.75" customHeight="1">
      <c r="AB571" s="31"/>
    </row>
    <row r="572" spans="28:28" ht="15.75" customHeight="1">
      <c r="AB572" s="31"/>
    </row>
    <row r="573" spans="28:28" ht="15.75" customHeight="1">
      <c r="AB573" s="31"/>
    </row>
    <row r="574" spans="28:28" ht="15.75" customHeight="1">
      <c r="AB574" s="31"/>
    </row>
    <row r="575" spans="28:28" ht="15.75" customHeight="1">
      <c r="AB575" s="31"/>
    </row>
    <row r="576" spans="28:28" ht="15.75" customHeight="1">
      <c r="AB576" s="31"/>
    </row>
    <row r="577" spans="28:28" ht="15.75" customHeight="1">
      <c r="AB577" s="31"/>
    </row>
    <row r="578" spans="28:28" ht="15.75" customHeight="1">
      <c r="AB578" s="31"/>
    </row>
    <row r="579" spans="28:28" ht="15.75" customHeight="1">
      <c r="AB579" s="31"/>
    </row>
    <row r="580" spans="28:28" ht="15.75" customHeight="1">
      <c r="AB580" s="31"/>
    </row>
    <row r="581" spans="28:28" ht="15.75" customHeight="1">
      <c r="AB581" s="31"/>
    </row>
    <row r="582" spans="28:28" ht="15.75" customHeight="1">
      <c r="AB582" s="31"/>
    </row>
    <row r="583" spans="28:28" ht="15.75" customHeight="1">
      <c r="AB583" s="31"/>
    </row>
    <row r="584" spans="28:28" ht="15.75" customHeight="1">
      <c r="AB584" s="31"/>
    </row>
    <row r="585" spans="28:28" ht="15.75" customHeight="1">
      <c r="AB585" s="31"/>
    </row>
    <row r="586" spans="28:28" ht="15.75" customHeight="1">
      <c r="AB586" s="31"/>
    </row>
    <row r="587" spans="28:28" ht="15.75" customHeight="1">
      <c r="AB587" s="31"/>
    </row>
    <row r="588" spans="28:28" ht="15.75" customHeight="1">
      <c r="AB588" s="31"/>
    </row>
    <row r="589" spans="28:28" ht="15.75" customHeight="1">
      <c r="AB589" s="31"/>
    </row>
    <row r="590" spans="28:28" ht="15.75" customHeight="1">
      <c r="AB590" s="31"/>
    </row>
    <row r="591" spans="28:28" ht="15.75" customHeight="1">
      <c r="AB591" s="31"/>
    </row>
    <row r="592" spans="28:28" ht="15.75" customHeight="1">
      <c r="AB592" s="31"/>
    </row>
    <row r="593" spans="28:28" ht="15.75" customHeight="1">
      <c r="AB593" s="31"/>
    </row>
    <row r="594" spans="28:28" ht="15.75" customHeight="1">
      <c r="AB594" s="31"/>
    </row>
    <row r="595" spans="28:28" ht="15.75" customHeight="1">
      <c r="AB595" s="31"/>
    </row>
    <row r="596" spans="28:28" ht="15.75" customHeight="1">
      <c r="AB596" s="31"/>
    </row>
    <row r="597" spans="28:28" ht="15.75" customHeight="1">
      <c r="AB597" s="31"/>
    </row>
    <row r="598" spans="28:28" ht="15.75" customHeight="1">
      <c r="AB598" s="31"/>
    </row>
    <row r="599" spans="28:28" ht="15.75" customHeight="1">
      <c r="AB599" s="31"/>
    </row>
    <row r="600" spans="28:28" ht="15.75" customHeight="1">
      <c r="AB600" s="31"/>
    </row>
    <row r="601" spans="28:28" ht="15.75" customHeight="1">
      <c r="AB601" s="31"/>
    </row>
    <row r="602" spans="28:28" ht="15.75" customHeight="1">
      <c r="AB602" s="31"/>
    </row>
    <row r="603" spans="28:28" ht="15.75" customHeight="1">
      <c r="AB603" s="31"/>
    </row>
    <row r="604" spans="28:28" ht="15.75" customHeight="1">
      <c r="AB604" s="31"/>
    </row>
    <row r="605" spans="28:28" ht="15.75" customHeight="1">
      <c r="AB605" s="31"/>
    </row>
    <row r="606" spans="28:28" ht="15.75" customHeight="1">
      <c r="AB606" s="31"/>
    </row>
    <row r="607" spans="28:28" ht="15.75" customHeight="1">
      <c r="AB607" s="31"/>
    </row>
    <row r="608" spans="28:28" ht="15.75" customHeight="1">
      <c r="AB608" s="31"/>
    </row>
    <row r="609" spans="28:28" ht="15.75" customHeight="1">
      <c r="AB609" s="31"/>
    </row>
    <row r="610" spans="28:28" ht="15.75" customHeight="1">
      <c r="AB610" s="31"/>
    </row>
    <row r="611" spans="28:28" ht="15.75" customHeight="1">
      <c r="AB611" s="31"/>
    </row>
    <row r="612" spans="28:28" ht="15.75" customHeight="1">
      <c r="AB612" s="31"/>
    </row>
    <row r="613" spans="28:28" ht="15.75" customHeight="1">
      <c r="AB613" s="31"/>
    </row>
    <row r="614" spans="28:28" ht="15.75" customHeight="1">
      <c r="AB614" s="31"/>
    </row>
    <row r="615" spans="28:28" ht="15.75" customHeight="1">
      <c r="AB615" s="31"/>
    </row>
    <row r="616" spans="28:28" ht="15.75" customHeight="1">
      <c r="AB616" s="31"/>
    </row>
    <row r="617" spans="28:28" ht="15.75" customHeight="1">
      <c r="AB617" s="31"/>
    </row>
    <row r="618" spans="28:28" ht="15.75" customHeight="1">
      <c r="AB618" s="31"/>
    </row>
    <row r="619" spans="28:28" ht="15.75" customHeight="1">
      <c r="AB619" s="31"/>
    </row>
    <row r="620" spans="28:28" ht="15.75" customHeight="1">
      <c r="AB620" s="31"/>
    </row>
    <row r="621" spans="28:28" ht="15.75" customHeight="1">
      <c r="AB621" s="31"/>
    </row>
    <row r="622" spans="28:28" ht="15.75" customHeight="1">
      <c r="AB622" s="31"/>
    </row>
    <row r="623" spans="28:28" ht="15.75" customHeight="1">
      <c r="AB623" s="31"/>
    </row>
    <row r="624" spans="28:28" ht="15.75" customHeight="1">
      <c r="AB624" s="31"/>
    </row>
    <row r="625" spans="28:28" ht="15.75" customHeight="1">
      <c r="AB625" s="31"/>
    </row>
    <row r="626" spans="28:28" ht="15.75" customHeight="1">
      <c r="AB626" s="31"/>
    </row>
    <row r="627" spans="28:28" ht="15.75" customHeight="1">
      <c r="AB627" s="31"/>
    </row>
    <row r="628" spans="28:28" ht="15.75" customHeight="1">
      <c r="AB628" s="31"/>
    </row>
    <row r="629" spans="28:28" ht="15.75" customHeight="1">
      <c r="AB629" s="31"/>
    </row>
    <row r="630" spans="28:28" ht="15.75" customHeight="1">
      <c r="AB630" s="31"/>
    </row>
    <row r="631" spans="28:28" ht="15.75" customHeight="1">
      <c r="AB631" s="31"/>
    </row>
    <row r="632" spans="28:28" ht="15.75" customHeight="1">
      <c r="AB632" s="31"/>
    </row>
    <row r="633" spans="28:28" ht="15.75" customHeight="1">
      <c r="AB633" s="31"/>
    </row>
    <row r="634" spans="28:28" ht="15.75" customHeight="1">
      <c r="AB634" s="31"/>
    </row>
    <row r="635" spans="28:28" ht="15.75" customHeight="1">
      <c r="AB635" s="31"/>
    </row>
    <row r="636" spans="28:28" ht="15.75" customHeight="1">
      <c r="AB636" s="31"/>
    </row>
    <row r="637" spans="28:28" ht="15.75" customHeight="1">
      <c r="AB637" s="31"/>
    </row>
    <row r="638" spans="28:28" ht="15.75" customHeight="1">
      <c r="AB638" s="31"/>
    </row>
    <row r="639" spans="28:28" ht="15.75" customHeight="1">
      <c r="AB639" s="31"/>
    </row>
    <row r="640" spans="28:28" ht="15.75" customHeight="1">
      <c r="AB640" s="31"/>
    </row>
    <row r="641" spans="28:28" ht="15.75" customHeight="1">
      <c r="AB641" s="31"/>
    </row>
    <row r="642" spans="28:28" ht="15.75" customHeight="1">
      <c r="AB642" s="31"/>
    </row>
    <row r="643" spans="28:28" ht="15.75" customHeight="1">
      <c r="AB643" s="31"/>
    </row>
    <row r="644" spans="28:28" ht="15.75" customHeight="1">
      <c r="AB644" s="31"/>
    </row>
    <row r="645" spans="28:28" ht="15.75" customHeight="1">
      <c r="AB645" s="31"/>
    </row>
    <row r="646" spans="28:28" ht="15.75" customHeight="1">
      <c r="AB646" s="31"/>
    </row>
    <row r="647" spans="28:28" ht="15.75" customHeight="1">
      <c r="AB647" s="31"/>
    </row>
    <row r="648" spans="28:28" ht="15.75" customHeight="1">
      <c r="AB648" s="31"/>
    </row>
    <row r="649" spans="28:28" ht="15.75" customHeight="1">
      <c r="AB649" s="31"/>
    </row>
    <row r="650" spans="28:28" ht="15.75" customHeight="1">
      <c r="AB650" s="31"/>
    </row>
    <row r="651" spans="28:28" ht="15.75" customHeight="1">
      <c r="AB651" s="31"/>
    </row>
    <row r="652" spans="28:28" ht="15.75" customHeight="1">
      <c r="AB652" s="31"/>
    </row>
    <row r="653" spans="28:28" ht="15.75" customHeight="1">
      <c r="AB653" s="31"/>
    </row>
    <row r="654" spans="28:28" ht="15.75" customHeight="1">
      <c r="AB654" s="31"/>
    </row>
    <row r="655" spans="28:28" ht="15.75" customHeight="1">
      <c r="AB655" s="31"/>
    </row>
    <row r="656" spans="28:28" ht="15.75" customHeight="1">
      <c r="AB656" s="31"/>
    </row>
    <row r="657" spans="28:28" ht="15.75" customHeight="1">
      <c r="AB657" s="31"/>
    </row>
    <row r="658" spans="28:28" ht="15.75" customHeight="1">
      <c r="AB658" s="31"/>
    </row>
    <row r="659" spans="28:28" ht="15.75" customHeight="1">
      <c r="AB659" s="31"/>
    </row>
    <row r="660" spans="28:28" ht="15.75" customHeight="1">
      <c r="AB660" s="31"/>
    </row>
    <row r="661" spans="28:28" ht="15.75" customHeight="1">
      <c r="AB661" s="31"/>
    </row>
    <row r="662" spans="28:28" ht="15.75" customHeight="1">
      <c r="AB662" s="31"/>
    </row>
    <row r="663" spans="28:28" ht="15.75" customHeight="1">
      <c r="AB663" s="31"/>
    </row>
    <row r="664" spans="28:28" ht="15.75" customHeight="1">
      <c r="AB664" s="31"/>
    </row>
    <row r="665" spans="28:28" ht="15.75" customHeight="1">
      <c r="AB665" s="31"/>
    </row>
    <row r="666" spans="28:28" ht="15.75" customHeight="1">
      <c r="AB666" s="31"/>
    </row>
    <row r="667" spans="28:28" ht="15.75" customHeight="1">
      <c r="AB667" s="31"/>
    </row>
    <row r="668" spans="28:28" ht="15.75" customHeight="1">
      <c r="AB668" s="31"/>
    </row>
    <row r="669" spans="28:28" ht="15.75" customHeight="1">
      <c r="AB669" s="31"/>
    </row>
    <row r="670" spans="28:28" ht="15.75" customHeight="1">
      <c r="AB670" s="31"/>
    </row>
    <row r="671" spans="28:28" ht="15.75" customHeight="1">
      <c r="AB671" s="31"/>
    </row>
    <row r="672" spans="28:28" ht="15.75" customHeight="1">
      <c r="AB672" s="31"/>
    </row>
    <row r="673" spans="28:28" ht="15.75" customHeight="1">
      <c r="AB673" s="31"/>
    </row>
    <row r="674" spans="28:28" ht="15.75" customHeight="1">
      <c r="AB674" s="31"/>
    </row>
    <row r="675" spans="28:28" ht="15.75" customHeight="1">
      <c r="AB675" s="31"/>
    </row>
    <row r="676" spans="28:28" ht="15.75" customHeight="1">
      <c r="AB676" s="31"/>
    </row>
    <row r="677" spans="28:28" ht="15.75" customHeight="1">
      <c r="AB677" s="31"/>
    </row>
    <row r="678" spans="28:28" ht="15.75" customHeight="1">
      <c r="AB678" s="31"/>
    </row>
    <row r="679" spans="28:28" ht="15.75" customHeight="1">
      <c r="AB679" s="31"/>
    </row>
    <row r="680" spans="28:28" ht="15.75" customHeight="1">
      <c r="AB680" s="31"/>
    </row>
    <row r="681" spans="28:28" ht="15.75" customHeight="1">
      <c r="AB681" s="31"/>
    </row>
    <row r="682" spans="28:28" ht="15.75" customHeight="1">
      <c r="AB682" s="31"/>
    </row>
    <row r="683" spans="28:28" ht="15.75" customHeight="1">
      <c r="AB683" s="31"/>
    </row>
    <row r="684" spans="28:28" ht="15.75" customHeight="1">
      <c r="AB684" s="31"/>
    </row>
    <row r="685" spans="28:28" ht="15.75" customHeight="1">
      <c r="AB685" s="31"/>
    </row>
    <row r="686" spans="28:28" ht="15.75" customHeight="1">
      <c r="AB686" s="31"/>
    </row>
    <row r="687" spans="28:28" ht="15.75" customHeight="1">
      <c r="AB687" s="31"/>
    </row>
    <row r="688" spans="28:28" ht="15.75" customHeight="1">
      <c r="AB688" s="31"/>
    </row>
    <row r="689" spans="28:28" ht="15.75" customHeight="1">
      <c r="AB689" s="31"/>
    </row>
    <row r="690" spans="28:28" ht="15.75" customHeight="1">
      <c r="AB690" s="31"/>
    </row>
    <row r="691" spans="28:28" ht="15.75" customHeight="1">
      <c r="AB691" s="31"/>
    </row>
    <row r="692" spans="28:28" ht="15.75" customHeight="1">
      <c r="AB692" s="31"/>
    </row>
    <row r="693" spans="28:28" ht="15.75" customHeight="1">
      <c r="AB693" s="31"/>
    </row>
    <row r="694" spans="28:28" ht="15.75" customHeight="1">
      <c r="AB694" s="31"/>
    </row>
    <row r="695" spans="28:28" ht="15.75" customHeight="1">
      <c r="AB695" s="31"/>
    </row>
    <row r="696" spans="28:28" ht="15.75" customHeight="1">
      <c r="AB696" s="31"/>
    </row>
    <row r="697" spans="28:28" ht="15.75" customHeight="1">
      <c r="AB697" s="31"/>
    </row>
    <row r="698" spans="28:28" ht="15.75" customHeight="1">
      <c r="AB698" s="31"/>
    </row>
    <row r="699" spans="28:28" ht="15.75" customHeight="1">
      <c r="AB699" s="31"/>
    </row>
    <row r="700" spans="28:28" ht="15.75" customHeight="1">
      <c r="AB700" s="31"/>
    </row>
    <row r="701" spans="28:28" ht="15.75" customHeight="1">
      <c r="AB701" s="31"/>
    </row>
    <row r="702" spans="28:28" ht="15.75" customHeight="1">
      <c r="AB702" s="31"/>
    </row>
    <row r="703" spans="28:28" ht="15.75" customHeight="1">
      <c r="AB703" s="31"/>
    </row>
    <row r="704" spans="28:28" ht="15.75" customHeight="1">
      <c r="AB704" s="31"/>
    </row>
    <row r="705" spans="28:28" ht="15.75" customHeight="1">
      <c r="AB705" s="31"/>
    </row>
    <row r="706" spans="28:28" ht="15.75" customHeight="1">
      <c r="AB706" s="31"/>
    </row>
    <row r="707" spans="28:28" ht="15.75" customHeight="1">
      <c r="AB707" s="31"/>
    </row>
    <row r="708" spans="28:28" ht="15.75" customHeight="1">
      <c r="AB708" s="31"/>
    </row>
    <row r="709" spans="28:28" ht="15.75" customHeight="1">
      <c r="AB709" s="31"/>
    </row>
    <row r="710" spans="28:28" ht="15.75" customHeight="1">
      <c r="AB710" s="31"/>
    </row>
    <row r="711" spans="28:28" ht="15.75" customHeight="1">
      <c r="AB711" s="31"/>
    </row>
    <row r="712" spans="28:28" ht="15.75" customHeight="1">
      <c r="AB712" s="31"/>
    </row>
    <row r="713" spans="28:28" ht="15.75" customHeight="1">
      <c r="AB713" s="31"/>
    </row>
    <row r="714" spans="28:28" ht="15.75" customHeight="1">
      <c r="AB714" s="31"/>
    </row>
    <row r="715" spans="28:28" ht="15.75" customHeight="1">
      <c r="AB715" s="31"/>
    </row>
    <row r="716" spans="28:28" ht="15.75" customHeight="1">
      <c r="AB716" s="31"/>
    </row>
    <row r="717" spans="28:28" ht="15.75" customHeight="1">
      <c r="AB717" s="31"/>
    </row>
    <row r="718" spans="28:28" ht="15.75" customHeight="1">
      <c r="AB718" s="31"/>
    </row>
    <row r="719" spans="28:28" ht="15.75" customHeight="1">
      <c r="AB719" s="31"/>
    </row>
    <row r="720" spans="28:28" ht="15.75" customHeight="1">
      <c r="AB720" s="31"/>
    </row>
    <row r="721" spans="28:28" ht="15.75" customHeight="1">
      <c r="AB721" s="31"/>
    </row>
    <row r="722" spans="28:28" ht="15.75" customHeight="1">
      <c r="AB722" s="31"/>
    </row>
    <row r="723" spans="28:28" ht="15.75" customHeight="1">
      <c r="AB723" s="31"/>
    </row>
    <row r="724" spans="28:28" ht="15.75" customHeight="1">
      <c r="AB724" s="31"/>
    </row>
    <row r="725" spans="28:28" ht="15.75" customHeight="1">
      <c r="AB725" s="31"/>
    </row>
    <row r="726" spans="28:28" ht="15.75" customHeight="1">
      <c r="AB726" s="31"/>
    </row>
    <row r="727" spans="28:28" ht="15.75" customHeight="1">
      <c r="AB727" s="31"/>
    </row>
    <row r="728" spans="28:28" ht="15.75" customHeight="1">
      <c r="AB728" s="31"/>
    </row>
    <row r="729" spans="28:28" ht="15.75" customHeight="1">
      <c r="AB729" s="31"/>
    </row>
    <row r="730" spans="28:28" ht="15.75" customHeight="1">
      <c r="AB730" s="31"/>
    </row>
    <row r="731" spans="28:28" ht="15.75" customHeight="1">
      <c r="AB731" s="31"/>
    </row>
    <row r="732" spans="28:28" ht="15.75" customHeight="1">
      <c r="AB732" s="31"/>
    </row>
    <row r="733" spans="28:28" ht="15.75" customHeight="1">
      <c r="AB733" s="31"/>
    </row>
    <row r="734" spans="28:28" ht="15.75" customHeight="1">
      <c r="AB734" s="31"/>
    </row>
    <row r="735" spans="28:28" ht="15.75" customHeight="1">
      <c r="AB735" s="31"/>
    </row>
    <row r="736" spans="28:28" ht="15.75" customHeight="1">
      <c r="AB736" s="31"/>
    </row>
    <row r="737" spans="28:28" ht="15.75" customHeight="1">
      <c r="AB737" s="31"/>
    </row>
    <row r="738" spans="28:28" ht="15.75" customHeight="1">
      <c r="AB738" s="31"/>
    </row>
    <row r="739" spans="28:28" ht="15.75" customHeight="1">
      <c r="AB739" s="31"/>
    </row>
    <row r="740" spans="28:28" ht="15.75" customHeight="1">
      <c r="AB740" s="31"/>
    </row>
    <row r="741" spans="28:28" ht="15.75" customHeight="1">
      <c r="AB741" s="31"/>
    </row>
    <row r="742" spans="28:28" ht="15.75" customHeight="1">
      <c r="AB742" s="31"/>
    </row>
    <row r="743" spans="28:28" ht="15.75" customHeight="1">
      <c r="AB743" s="31"/>
    </row>
    <row r="744" spans="28:28" ht="15.75" customHeight="1">
      <c r="AB744" s="31"/>
    </row>
    <row r="745" spans="28:28" ht="15.75" customHeight="1">
      <c r="AB745" s="31"/>
    </row>
    <row r="746" spans="28:28" ht="15.75" customHeight="1">
      <c r="AB746" s="31"/>
    </row>
    <row r="747" spans="28:28" ht="15.75" customHeight="1">
      <c r="AB747" s="31"/>
    </row>
    <row r="748" spans="28:28" ht="15.75" customHeight="1">
      <c r="AB748" s="31"/>
    </row>
    <row r="749" spans="28:28" ht="15.75" customHeight="1">
      <c r="AB749" s="31"/>
    </row>
    <row r="750" spans="28:28" ht="15.75" customHeight="1">
      <c r="AB750" s="31"/>
    </row>
    <row r="751" spans="28:28" ht="15.75" customHeight="1">
      <c r="AB751" s="31"/>
    </row>
    <row r="752" spans="28:28" ht="15.75" customHeight="1">
      <c r="AB752" s="31"/>
    </row>
    <row r="753" spans="28:28" ht="15.75" customHeight="1">
      <c r="AB753" s="31"/>
    </row>
    <row r="754" spans="28:28" ht="15.75" customHeight="1">
      <c r="AB754" s="31"/>
    </row>
    <row r="755" spans="28:28" ht="15.75" customHeight="1">
      <c r="AB755" s="31"/>
    </row>
    <row r="756" spans="28:28" ht="15.75" customHeight="1">
      <c r="AB756" s="31"/>
    </row>
    <row r="757" spans="28:28" ht="15.75" customHeight="1">
      <c r="AB757" s="31"/>
    </row>
    <row r="758" spans="28:28" ht="15.75" customHeight="1">
      <c r="AB758" s="31"/>
    </row>
    <row r="759" spans="28:28" ht="15.75" customHeight="1">
      <c r="AB759" s="31"/>
    </row>
    <row r="760" spans="28:28" ht="15.75" customHeight="1">
      <c r="AB760" s="31"/>
    </row>
    <row r="761" spans="28:28" ht="15.75" customHeight="1">
      <c r="AB761" s="31"/>
    </row>
    <row r="762" spans="28:28" ht="15.75" customHeight="1">
      <c r="AB762" s="31"/>
    </row>
    <row r="763" spans="28:28" ht="15.75" customHeight="1">
      <c r="AB763" s="31"/>
    </row>
    <row r="764" spans="28:28" ht="15.75" customHeight="1">
      <c r="AB764" s="31"/>
    </row>
    <row r="765" spans="28:28" ht="15.75" customHeight="1">
      <c r="AB765" s="31"/>
    </row>
    <row r="766" spans="28:28" ht="15.75" customHeight="1">
      <c r="AB766" s="31"/>
    </row>
    <row r="767" spans="28:28" ht="15.75" customHeight="1">
      <c r="AB767" s="31"/>
    </row>
    <row r="768" spans="28:28" ht="15.75" customHeight="1">
      <c r="AB768" s="31"/>
    </row>
    <row r="769" spans="28:28" ht="15.75" customHeight="1">
      <c r="AB769" s="31"/>
    </row>
    <row r="770" spans="28:28" ht="15.75" customHeight="1">
      <c r="AB770" s="31"/>
    </row>
    <row r="771" spans="28:28" ht="15.75" customHeight="1">
      <c r="AB771" s="31"/>
    </row>
    <row r="772" spans="28:28" ht="15.75" customHeight="1">
      <c r="AB772" s="31"/>
    </row>
    <row r="773" spans="28:28" ht="15.75" customHeight="1">
      <c r="AB773" s="31"/>
    </row>
    <row r="774" spans="28:28" ht="15.75" customHeight="1">
      <c r="AB774" s="31"/>
    </row>
    <row r="775" spans="28:28" ht="15.75" customHeight="1">
      <c r="AB775" s="31"/>
    </row>
    <row r="776" spans="28:28" ht="15.75" customHeight="1">
      <c r="AB776" s="31"/>
    </row>
    <row r="777" spans="28:28" ht="15.75" customHeight="1">
      <c r="AB777" s="31"/>
    </row>
    <row r="778" spans="28:28" ht="15.75" customHeight="1">
      <c r="AB778" s="31"/>
    </row>
    <row r="779" spans="28:28" ht="15.75" customHeight="1">
      <c r="AB779" s="31"/>
    </row>
    <row r="780" spans="28:28" ht="15.75" customHeight="1">
      <c r="AB780" s="31"/>
    </row>
    <row r="781" spans="28:28" ht="15.75" customHeight="1">
      <c r="AB781" s="31"/>
    </row>
    <row r="782" spans="28:28" ht="15.75" customHeight="1">
      <c r="AB782" s="31"/>
    </row>
    <row r="783" spans="28:28" ht="15.75" customHeight="1">
      <c r="AB783" s="31"/>
    </row>
    <row r="784" spans="28:28" ht="15.75" customHeight="1">
      <c r="AB784" s="31"/>
    </row>
    <row r="785" spans="28:28" ht="15.75" customHeight="1">
      <c r="AB785" s="31"/>
    </row>
    <row r="786" spans="28:28" ht="15.75" customHeight="1">
      <c r="AB786" s="31"/>
    </row>
    <row r="787" spans="28:28" ht="15.75" customHeight="1">
      <c r="AB787" s="31"/>
    </row>
    <row r="788" spans="28:28" ht="15.75" customHeight="1">
      <c r="AB788" s="31"/>
    </row>
    <row r="789" spans="28:28" ht="15.75" customHeight="1">
      <c r="AB789" s="31"/>
    </row>
    <row r="790" spans="28:28" ht="15.75" customHeight="1">
      <c r="AB790" s="31"/>
    </row>
    <row r="791" spans="28:28" ht="15.75" customHeight="1">
      <c r="AB791" s="31"/>
    </row>
    <row r="792" spans="28:28" ht="15.75" customHeight="1">
      <c r="AB792" s="31"/>
    </row>
    <row r="793" spans="28:28" ht="15.75" customHeight="1">
      <c r="AB793" s="31"/>
    </row>
    <row r="794" spans="28:28" ht="15.75" customHeight="1">
      <c r="AB794" s="31"/>
    </row>
    <row r="795" spans="28:28" ht="15.75" customHeight="1">
      <c r="AB795" s="31"/>
    </row>
    <row r="796" spans="28:28" ht="15.75" customHeight="1">
      <c r="AB796" s="31"/>
    </row>
    <row r="797" spans="28:28" ht="15.75" customHeight="1">
      <c r="AB797" s="31"/>
    </row>
    <row r="798" spans="28:28" ht="15.75" customHeight="1">
      <c r="AB798" s="31"/>
    </row>
    <row r="799" spans="28:28" ht="15.75" customHeight="1">
      <c r="AB799" s="31"/>
    </row>
    <row r="800" spans="28:28" ht="15.75" customHeight="1">
      <c r="AB800" s="31"/>
    </row>
    <row r="801" spans="28:28" ht="15.75" customHeight="1">
      <c r="AB801" s="31"/>
    </row>
    <row r="802" spans="28:28" ht="15.75" customHeight="1">
      <c r="AB802" s="31"/>
    </row>
    <row r="803" spans="28:28" ht="15.75" customHeight="1">
      <c r="AB803" s="31"/>
    </row>
    <row r="804" spans="28:28" ht="15.75" customHeight="1">
      <c r="AB804" s="31"/>
    </row>
    <row r="805" spans="28:28" ht="15.75" customHeight="1">
      <c r="AB805" s="31"/>
    </row>
    <row r="806" spans="28:28" ht="15.75" customHeight="1">
      <c r="AB806" s="31"/>
    </row>
    <row r="807" spans="28:28" ht="15.75" customHeight="1">
      <c r="AB807" s="31"/>
    </row>
    <row r="808" spans="28:28" ht="15.75" customHeight="1">
      <c r="AB808" s="31"/>
    </row>
    <row r="809" spans="28:28" ht="15.75" customHeight="1">
      <c r="AB809" s="31"/>
    </row>
    <row r="810" spans="28:28" ht="15.75" customHeight="1">
      <c r="AB810" s="31"/>
    </row>
    <row r="811" spans="28:28" ht="15.75" customHeight="1">
      <c r="AB811" s="31"/>
    </row>
    <row r="812" spans="28:28" ht="15.75" customHeight="1">
      <c r="AB812" s="31"/>
    </row>
    <row r="813" spans="28:28" ht="15.75" customHeight="1">
      <c r="AB813" s="31"/>
    </row>
    <row r="814" spans="28:28" ht="15.75" customHeight="1">
      <c r="AB814" s="31"/>
    </row>
    <row r="815" spans="28:28" ht="15.75" customHeight="1">
      <c r="AB815" s="31"/>
    </row>
    <row r="816" spans="28:28" ht="15.75" customHeight="1">
      <c r="AB816" s="31"/>
    </row>
    <row r="817" spans="28:28" ht="15.75" customHeight="1">
      <c r="AB817" s="31"/>
    </row>
    <row r="818" spans="28:28" ht="15.75" customHeight="1">
      <c r="AB818" s="31"/>
    </row>
    <row r="819" spans="28:28" ht="15.75" customHeight="1">
      <c r="AB819" s="31"/>
    </row>
    <row r="820" spans="28:28" ht="15.75" customHeight="1">
      <c r="AB820" s="31"/>
    </row>
    <row r="821" spans="28:28" ht="15.75" customHeight="1">
      <c r="AB821" s="31"/>
    </row>
    <row r="822" spans="28:28" ht="15.75" customHeight="1">
      <c r="AB822" s="31"/>
    </row>
    <row r="823" spans="28:28" ht="15.75" customHeight="1">
      <c r="AB823" s="31"/>
    </row>
    <row r="824" spans="28:28" ht="15.75" customHeight="1">
      <c r="AB824" s="31"/>
    </row>
    <row r="825" spans="28:28" ht="15.75" customHeight="1">
      <c r="AB825" s="31"/>
    </row>
    <row r="826" spans="28:28" ht="15.75" customHeight="1">
      <c r="AB826" s="31"/>
    </row>
    <row r="827" spans="28:28" ht="15.75" customHeight="1">
      <c r="AB827" s="31"/>
    </row>
    <row r="828" spans="28:28" ht="15.75" customHeight="1">
      <c r="AB828" s="31"/>
    </row>
    <row r="829" spans="28:28" ht="15.75" customHeight="1">
      <c r="AB829" s="31"/>
    </row>
    <row r="830" spans="28:28" ht="15.75" customHeight="1">
      <c r="AB830" s="31"/>
    </row>
    <row r="831" spans="28:28" ht="15.75" customHeight="1">
      <c r="AB831" s="31"/>
    </row>
    <row r="832" spans="28:28" ht="15.75" customHeight="1">
      <c r="AB832" s="31"/>
    </row>
    <row r="833" spans="28:28" ht="15.75" customHeight="1">
      <c r="AB833" s="31"/>
    </row>
    <row r="834" spans="28:28" ht="15.75" customHeight="1">
      <c r="AB834" s="31"/>
    </row>
    <row r="835" spans="28:28" ht="15.75" customHeight="1">
      <c r="AB835" s="31"/>
    </row>
    <row r="836" spans="28:28" ht="15.75" customHeight="1">
      <c r="AB836" s="31"/>
    </row>
    <row r="837" spans="28:28" ht="15.75" customHeight="1">
      <c r="AB837" s="31"/>
    </row>
    <row r="838" spans="28:28" ht="15.75" customHeight="1">
      <c r="AB838" s="31"/>
    </row>
    <row r="839" spans="28:28" ht="15.75" customHeight="1">
      <c r="AB839" s="31"/>
    </row>
    <row r="840" spans="28:28" ht="15.75" customHeight="1">
      <c r="AB840" s="31"/>
    </row>
    <row r="841" spans="28:28" ht="15.75" customHeight="1">
      <c r="AB841" s="31"/>
    </row>
    <row r="842" spans="28:28" ht="15.75" customHeight="1">
      <c r="AB842" s="31"/>
    </row>
    <row r="843" spans="28:28" ht="15.75" customHeight="1">
      <c r="AB843" s="31"/>
    </row>
    <row r="844" spans="28:28" ht="15.75" customHeight="1">
      <c r="AB844" s="31"/>
    </row>
    <row r="845" spans="28:28" ht="15.75" customHeight="1">
      <c r="AB845" s="31"/>
    </row>
    <row r="846" spans="28:28" ht="15.75" customHeight="1">
      <c r="AB846" s="31"/>
    </row>
    <row r="847" spans="28:28" ht="15.75" customHeight="1">
      <c r="AB847" s="31"/>
    </row>
    <row r="848" spans="28:28" ht="15.75" customHeight="1">
      <c r="AB848" s="31"/>
    </row>
    <row r="849" spans="28:28" ht="15.75" customHeight="1">
      <c r="AB849" s="31"/>
    </row>
    <row r="850" spans="28:28" ht="15.75" customHeight="1">
      <c r="AB850" s="31"/>
    </row>
    <row r="851" spans="28:28" ht="15.75" customHeight="1">
      <c r="AB851" s="31"/>
    </row>
    <row r="852" spans="28:28" ht="15.75" customHeight="1">
      <c r="AB852" s="31"/>
    </row>
    <row r="853" spans="28:28" ht="15.75" customHeight="1">
      <c r="AB853" s="31"/>
    </row>
    <row r="854" spans="28:28" ht="15.75" customHeight="1">
      <c r="AB854" s="31"/>
    </row>
    <row r="855" spans="28:28" ht="15.75" customHeight="1">
      <c r="AB855" s="31"/>
    </row>
    <row r="856" spans="28:28" ht="15.75" customHeight="1">
      <c r="AB856" s="31"/>
    </row>
    <row r="857" spans="28:28" ht="15.75" customHeight="1">
      <c r="AB857" s="31"/>
    </row>
    <row r="858" spans="28:28" ht="15.75" customHeight="1">
      <c r="AB858" s="31"/>
    </row>
    <row r="859" spans="28:28" ht="15.75" customHeight="1">
      <c r="AB859" s="31"/>
    </row>
    <row r="860" spans="28:28" ht="15.75" customHeight="1">
      <c r="AB860" s="31"/>
    </row>
    <row r="861" spans="28:28" ht="15.75" customHeight="1">
      <c r="AB861" s="31"/>
    </row>
    <row r="862" spans="28:28" ht="15.75" customHeight="1">
      <c r="AB862" s="31"/>
    </row>
    <row r="863" spans="28:28" ht="15.75" customHeight="1">
      <c r="AB863" s="31"/>
    </row>
    <row r="864" spans="28:28" ht="15.75" customHeight="1">
      <c r="AB864" s="31"/>
    </row>
    <row r="865" spans="28:28" ht="15.75" customHeight="1">
      <c r="AB865" s="31"/>
    </row>
    <row r="866" spans="28:28" ht="15.75" customHeight="1">
      <c r="AB866" s="31"/>
    </row>
    <row r="867" spans="28:28" ht="15.75" customHeight="1">
      <c r="AB867" s="31"/>
    </row>
    <row r="868" spans="28:28" ht="15.75" customHeight="1">
      <c r="AB868" s="31"/>
    </row>
    <row r="869" spans="28:28" ht="15.75" customHeight="1">
      <c r="AB869" s="31"/>
    </row>
    <row r="870" spans="28:28" ht="15.75" customHeight="1">
      <c r="AB870" s="31"/>
    </row>
    <row r="871" spans="28:28" ht="15.75" customHeight="1">
      <c r="AB871" s="31"/>
    </row>
    <row r="872" spans="28:28" ht="15.75" customHeight="1">
      <c r="AB872" s="31"/>
    </row>
    <row r="873" spans="28:28" ht="15.75" customHeight="1">
      <c r="AB873" s="31"/>
    </row>
    <row r="874" spans="28:28" ht="15.75" customHeight="1">
      <c r="AB874" s="31"/>
    </row>
    <row r="875" spans="28:28" ht="15.75" customHeight="1">
      <c r="AB875" s="31"/>
    </row>
    <row r="876" spans="28:28" ht="15.75" customHeight="1">
      <c r="AB876" s="31"/>
    </row>
    <row r="877" spans="28:28" ht="15.75" customHeight="1">
      <c r="AB877" s="31"/>
    </row>
    <row r="878" spans="28:28" ht="15.75" customHeight="1">
      <c r="AB878" s="31"/>
    </row>
    <row r="879" spans="28:28" ht="15.75" customHeight="1">
      <c r="AB879" s="31"/>
    </row>
    <row r="880" spans="28:28" ht="15.75" customHeight="1">
      <c r="AB880" s="31"/>
    </row>
    <row r="881" spans="28:28" ht="15.75" customHeight="1">
      <c r="AB881" s="31"/>
    </row>
    <row r="882" spans="28:28" ht="15.75" customHeight="1">
      <c r="AB882" s="31"/>
    </row>
    <row r="883" spans="28:28" ht="15.75" customHeight="1">
      <c r="AB883" s="31"/>
    </row>
    <row r="884" spans="28:28" ht="15.75" customHeight="1">
      <c r="AB884" s="31"/>
    </row>
    <row r="885" spans="28:28" ht="15.75" customHeight="1">
      <c r="AB885" s="31"/>
    </row>
    <row r="886" spans="28:28" ht="15.75" customHeight="1">
      <c r="AB886" s="31"/>
    </row>
    <row r="887" spans="28:28" ht="15.75" customHeight="1">
      <c r="AB887" s="31"/>
    </row>
    <row r="888" spans="28:28" ht="15.75" customHeight="1">
      <c r="AB888" s="31"/>
    </row>
    <row r="889" spans="28:28" ht="15.75" customHeight="1">
      <c r="AB889" s="31"/>
    </row>
    <row r="890" spans="28:28" ht="15.75" customHeight="1">
      <c r="AB890" s="31"/>
    </row>
    <row r="891" spans="28:28" ht="15.75" customHeight="1">
      <c r="AB891" s="31"/>
    </row>
    <row r="892" spans="28:28" ht="15.75" customHeight="1">
      <c r="AB892" s="31"/>
    </row>
    <row r="893" spans="28:28" ht="15.75" customHeight="1">
      <c r="AB893" s="31"/>
    </row>
    <row r="894" spans="28:28" ht="15.75" customHeight="1">
      <c r="AB894" s="31"/>
    </row>
    <row r="895" spans="28:28" ht="15.75" customHeight="1">
      <c r="AB895" s="31"/>
    </row>
    <row r="896" spans="28:28" ht="15.75" customHeight="1">
      <c r="AB896" s="31"/>
    </row>
    <row r="897" spans="28:28" ht="15.75" customHeight="1">
      <c r="AB897" s="31"/>
    </row>
    <row r="898" spans="28:28" ht="15.75" customHeight="1">
      <c r="AB898" s="31"/>
    </row>
    <row r="899" spans="28:28" ht="15.75" customHeight="1">
      <c r="AB899" s="31"/>
    </row>
    <row r="900" spans="28:28" ht="15.75" customHeight="1">
      <c r="AB900" s="31"/>
    </row>
    <row r="901" spans="28:28" ht="15.75" customHeight="1">
      <c r="AB901" s="31"/>
    </row>
    <row r="902" spans="28:28" ht="15.75" customHeight="1">
      <c r="AB902" s="31"/>
    </row>
    <row r="903" spans="28:28" ht="15.75" customHeight="1">
      <c r="AB903" s="31"/>
    </row>
    <row r="904" spans="28:28" ht="15.75" customHeight="1">
      <c r="AB904" s="31"/>
    </row>
    <row r="905" spans="28:28" ht="15.75" customHeight="1">
      <c r="AB905" s="31"/>
    </row>
    <row r="906" spans="28:28" ht="15.75" customHeight="1">
      <c r="AB906" s="31"/>
    </row>
    <row r="907" spans="28:28" ht="15.75" customHeight="1">
      <c r="AB907" s="31"/>
    </row>
    <row r="908" spans="28:28" ht="15.75" customHeight="1">
      <c r="AB908" s="31"/>
    </row>
    <row r="909" spans="28:28" ht="15.75" customHeight="1">
      <c r="AB909" s="31"/>
    </row>
    <row r="910" spans="28:28" ht="15.75" customHeight="1">
      <c r="AB910" s="31"/>
    </row>
    <row r="911" spans="28:28" ht="15.75" customHeight="1">
      <c r="AB911" s="31"/>
    </row>
    <row r="912" spans="28:28" ht="15.75" customHeight="1">
      <c r="AB912" s="31"/>
    </row>
    <row r="913" spans="28:28" ht="15.75" customHeight="1">
      <c r="AB913" s="31"/>
    </row>
    <row r="914" spans="28:28" ht="15.75" customHeight="1">
      <c r="AB914" s="31"/>
    </row>
    <row r="915" spans="28:28" ht="15.75" customHeight="1">
      <c r="AB915" s="31"/>
    </row>
    <row r="916" spans="28:28" ht="15.75" customHeight="1">
      <c r="AB916" s="31"/>
    </row>
    <row r="917" spans="28:28" ht="15.75" customHeight="1">
      <c r="AB917" s="31"/>
    </row>
    <row r="918" spans="28:28" ht="15.75" customHeight="1">
      <c r="AB918" s="31"/>
    </row>
    <row r="919" spans="28:28" ht="15.75" customHeight="1">
      <c r="AB919" s="31"/>
    </row>
    <row r="920" spans="28:28" ht="15.75" customHeight="1">
      <c r="AB920" s="31"/>
    </row>
    <row r="921" spans="28:28" ht="15.75" customHeight="1">
      <c r="AB921" s="31"/>
    </row>
    <row r="922" spans="28:28" ht="15.75" customHeight="1">
      <c r="AB922" s="31"/>
    </row>
    <row r="923" spans="28:28" ht="15.75" customHeight="1">
      <c r="AB923" s="31"/>
    </row>
    <row r="924" spans="28:28" ht="15.75" customHeight="1">
      <c r="AB924" s="31"/>
    </row>
    <row r="925" spans="28:28" ht="15.75" customHeight="1">
      <c r="AB925" s="31"/>
    </row>
    <row r="926" spans="28:28" ht="15.75" customHeight="1">
      <c r="AB926" s="31"/>
    </row>
    <row r="927" spans="28:28" ht="15.75" customHeight="1">
      <c r="AB927" s="31"/>
    </row>
    <row r="928" spans="28:28" ht="15.75" customHeight="1">
      <c r="AB928" s="31"/>
    </row>
    <row r="929" spans="28:28" ht="15.75" customHeight="1">
      <c r="AB929" s="31"/>
    </row>
    <row r="930" spans="28:28" ht="15.75" customHeight="1">
      <c r="AB930" s="31"/>
    </row>
    <row r="931" spans="28:28" ht="15.75" customHeight="1">
      <c r="AB931" s="31"/>
    </row>
    <row r="932" spans="28:28" ht="15.75" customHeight="1">
      <c r="AB932" s="31"/>
    </row>
    <row r="933" spans="28:28" ht="15.75" customHeight="1">
      <c r="AB933" s="31"/>
    </row>
    <row r="934" spans="28:28" ht="15.75" customHeight="1">
      <c r="AB934" s="31"/>
    </row>
    <row r="935" spans="28:28" ht="15.75" customHeight="1">
      <c r="AB935" s="31"/>
    </row>
    <row r="936" spans="28:28" ht="15.75" customHeight="1">
      <c r="AB936" s="31"/>
    </row>
    <row r="937" spans="28:28" ht="15.75" customHeight="1">
      <c r="AB937" s="31"/>
    </row>
    <row r="938" spans="28:28" ht="15.75" customHeight="1">
      <c r="AB938" s="31"/>
    </row>
    <row r="939" spans="28:28" ht="15.75" customHeight="1">
      <c r="AB939" s="31"/>
    </row>
    <row r="940" spans="28:28" ht="15.75" customHeight="1">
      <c r="AB940" s="31"/>
    </row>
    <row r="941" spans="28:28" ht="15.75" customHeight="1">
      <c r="AB941" s="31"/>
    </row>
    <row r="942" spans="28:28" ht="15.75" customHeight="1">
      <c r="AB942" s="31"/>
    </row>
    <row r="943" spans="28:28" ht="15.75" customHeight="1">
      <c r="AB943" s="31"/>
    </row>
    <row r="944" spans="28:28" ht="15.75" customHeight="1">
      <c r="AB944" s="31"/>
    </row>
    <row r="945" spans="28:28" ht="15.75" customHeight="1">
      <c r="AB945" s="31"/>
    </row>
    <row r="946" spans="28:28" ht="15.75" customHeight="1">
      <c r="AB946" s="31"/>
    </row>
    <row r="947" spans="28:28" ht="15.75" customHeight="1">
      <c r="AB947" s="31"/>
    </row>
    <row r="948" spans="28:28" ht="15.75" customHeight="1">
      <c r="AB948" s="31"/>
    </row>
    <row r="949" spans="28:28" ht="15.75" customHeight="1">
      <c r="AB949" s="31"/>
    </row>
    <row r="950" spans="28:28" ht="15.75" customHeight="1">
      <c r="AB950" s="31"/>
    </row>
    <row r="951" spans="28:28" ht="15.75" customHeight="1">
      <c r="AB951" s="31"/>
    </row>
    <row r="952" spans="28:28" ht="15.75" customHeight="1">
      <c r="AB952" s="31"/>
    </row>
    <row r="953" spans="28:28" ht="15.75" customHeight="1">
      <c r="AB953" s="31"/>
    </row>
    <row r="954" spans="28:28" ht="15.75" customHeight="1">
      <c r="AB954" s="31"/>
    </row>
    <row r="955" spans="28:28" ht="15.75" customHeight="1">
      <c r="AB955" s="31"/>
    </row>
    <row r="956" spans="28:28" ht="15.75" customHeight="1">
      <c r="AB956" s="31"/>
    </row>
    <row r="957" spans="28:28" ht="15.75" customHeight="1">
      <c r="AB957" s="31"/>
    </row>
    <row r="958" spans="28:28" ht="15.75" customHeight="1">
      <c r="AB958" s="31"/>
    </row>
    <row r="959" spans="28:28" ht="15.75" customHeight="1">
      <c r="AB959" s="31"/>
    </row>
    <row r="960" spans="28:28" ht="15.75" customHeight="1">
      <c r="AB960" s="31"/>
    </row>
    <row r="961" spans="28:28" ht="15.75" customHeight="1">
      <c r="AB961" s="31"/>
    </row>
    <row r="962" spans="28:28" ht="15.75" customHeight="1">
      <c r="AB962" s="31"/>
    </row>
    <row r="963" spans="28:28" ht="15.75" customHeight="1">
      <c r="AB963" s="31"/>
    </row>
    <row r="964" spans="28:28" ht="15.75" customHeight="1">
      <c r="AB964" s="31"/>
    </row>
    <row r="965" spans="28:28" ht="15.75" customHeight="1">
      <c r="AB965" s="31"/>
    </row>
    <row r="966" spans="28:28" ht="15.75" customHeight="1">
      <c r="AB966" s="31"/>
    </row>
    <row r="967" spans="28:28" ht="15.75" customHeight="1">
      <c r="AB967" s="31"/>
    </row>
    <row r="968" spans="28:28" ht="15.75" customHeight="1">
      <c r="AB968" s="31"/>
    </row>
    <row r="969" spans="28:28" ht="15.75" customHeight="1">
      <c r="AB969" s="31"/>
    </row>
    <row r="970" spans="28:28" ht="15.75" customHeight="1">
      <c r="AB970" s="31"/>
    </row>
    <row r="971" spans="28:28" ht="15.75" customHeight="1">
      <c r="AB971" s="31"/>
    </row>
    <row r="972" spans="28:28" ht="15.75" customHeight="1">
      <c r="AB972" s="31"/>
    </row>
    <row r="973" spans="28:28" ht="15.75" customHeight="1">
      <c r="AB973" s="31"/>
    </row>
    <row r="974" spans="28:28" ht="15.75" customHeight="1">
      <c r="AB974" s="31"/>
    </row>
    <row r="975" spans="28:28" ht="15.75" customHeight="1">
      <c r="AB975" s="31"/>
    </row>
    <row r="976" spans="28:28" ht="15.75" customHeight="1">
      <c r="AB976" s="31"/>
    </row>
    <row r="977" spans="28:28" ht="15.75" customHeight="1">
      <c r="AB977" s="31"/>
    </row>
    <row r="978" spans="28:28" ht="15.75" customHeight="1">
      <c r="AB978" s="31"/>
    </row>
    <row r="979" spans="28:28" ht="15.75" customHeight="1">
      <c r="AB979" s="31"/>
    </row>
    <row r="980" spans="28:28" ht="15.75" customHeight="1">
      <c r="AB980" s="31"/>
    </row>
    <row r="981" spans="28:28" ht="15.75" customHeight="1">
      <c r="AB981" s="31"/>
    </row>
    <row r="982" spans="28:28" ht="15.75" customHeight="1">
      <c r="AB982" s="31"/>
    </row>
    <row r="983" spans="28:28" ht="15.75" customHeight="1">
      <c r="AB983" s="31"/>
    </row>
    <row r="984" spans="28:28" ht="15.75" customHeight="1">
      <c r="AB984" s="31"/>
    </row>
    <row r="985" spans="28:28" ht="15.75" customHeight="1">
      <c r="AB985" s="31"/>
    </row>
    <row r="986" spans="28:28" ht="15.75" customHeight="1">
      <c r="AB986" s="31"/>
    </row>
    <row r="987" spans="28:28" ht="15.75" customHeight="1">
      <c r="AB987" s="31"/>
    </row>
    <row r="988" spans="28:28" ht="15.75" customHeight="1">
      <c r="AB988" s="31"/>
    </row>
    <row r="989" spans="28:28" ht="15.75" customHeight="1">
      <c r="AB989" s="31"/>
    </row>
    <row r="990" spans="28:28" ht="15.75" customHeight="1">
      <c r="AB990" s="31"/>
    </row>
    <row r="991" spans="28:28" ht="15.75" customHeight="1">
      <c r="AB991" s="31"/>
    </row>
    <row r="992" spans="28:28" ht="15.75" customHeight="1">
      <c r="AB992" s="31"/>
    </row>
    <row r="993" spans="28:28" ht="15.75" customHeight="1">
      <c r="AB993" s="31"/>
    </row>
    <row r="994" spans="28:28" ht="15.75" customHeight="1">
      <c r="AB994" s="31"/>
    </row>
    <row r="995" spans="28:28" ht="15.75" customHeight="1">
      <c r="AB995" s="31"/>
    </row>
    <row r="996" spans="28:28" ht="15.75" customHeight="1">
      <c r="AB996" s="31"/>
    </row>
    <row r="997" spans="28:28" ht="15.75" customHeight="1">
      <c r="AB997" s="31"/>
    </row>
    <row r="998" spans="28:28" ht="15.75" customHeight="1">
      <c r="AB998" s="31"/>
    </row>
    <row r="999" spans="28:28" ht="15.75" customHeight="1">
      <c r="AB999" s="31"/>
    </row>
    <row r="1000" spans="28:28" ht="15.75" customHeight="1">
      <c r="AB1000" s="31"/>
    </row>
    <row r="1001" spans="28:28" ht="15.75" customHeight="1">
      <c r="AB1001" s="31"/>
    </row>
    <row r="1002" spans="28:28" ht="15.75" customHeight="1">
      <c r="AB1002" s="31"/>
    </row>
    <row r="1003" spans="28:28" ht="15.75" customHeight="1">
      <c r="AB1003" s="31"/>
    </row>
    <row r="1004" spans="28:28" ht="15.75" customHeight="1">
      <c r="AB1004" s="31"/>
    </row>
    <row r="1005" spans="28:28" ht="15.75" customHeight="1">
      <c r="AB1005" s="31"/>
    </row>
    <row r="1006" spans="28:28" ht="15.75" customHeight="1">
      <c r="AB1006" s="31"/>
    </row>
  </sheetData>
  <conditionalFormatting sqref="AT2:AT21">
    <cfRule type="cellIs" dxfId="59" priority="1" operator="greaterThan">
      <formula>9</formula>
    </cfRule>
  </conditionalFormatting>
  <conditionalFormatting sqref="AT2:AT21">
    <cfRule type="cellIs" dxfId="58" priority="2" operator="between">
      <formula>9</formula>
      <formula>7</formula>
    </cfRule>
  </conditionalFormatting>
  <conditionalFormatting sqref="AT2:AT21">
    <cfRule type="cellIs" dxfId="57" priority="3" operator="between">
      <formula>6</formula>
      <formula>4</formula>
    </cfRule>
  </conditionalFormatting>
  <conditionalFormatting sqref="AT2:AT21">
    <cfRule type="cellIs" dxfId="56" priority="4" operator="lessThanOrEqual">
      <formula>3</formula>
    </cfRule>
  </conditionalFormatting>
  <conditionalFormatting sqref="AW3:AZ14 AV2:AV21">
    <cfRule type="cellIs" dxfId="55" priority="5" operator="equal">
      <formula>"II"</formula>
    </cfRule>
  </conditionalFormatting>
  <conditionalFormatting sqref="AW3:AZ14 AV2:AV21">
    <cfRule type="cellIs" dxfId="54" priority="6" operator="equal">
      <formula>"I"</formula>
    </cfRule>
  </conditionalFormatting>
  <conditionalFormatting sqref="AW3:AZ14 AV2:AV21">
    <cfRule type="cellIs" dxfId="53" priority="7" operator="equal">
      <formula>"III"</formula>
    </cfRule>
  </conditionalFormatting>
  <conditionalFormatting sqref="AW3:AZ14 AV2:AV21">
    <cfRule type="cellIs" dxfId="52" priority="8" operator="equal">
      <formula>"I"</formula>
    </cfRule>
  </conditionalFormatting>
  <conditionalFormatting sqref="C2:Z31">
    <cfRule type="cellIs" dxfId="51" priority="9" operator="between">
      <formula>4</formula>
      <formula>6</formula>
    </cfRule>
  </conditionalFormatting>
  <conditionalFormatting sqref="C2:Z31">
    <cfRule type="cellIs" dxfId="50" priority="10" operator="between">
      <formula>7</formula>
      <formula>9</formula>
    </cfRule>
  </conditionalFormatting>
  <conditionalFormatting sqref="C2:Z31">
    <cfRule type="cellIs" dxfId="49" priority="11" operator="greaterThanOrEqual">
      <formula>10</formula>
    </cfRule>
  </conditionalFormatting>
  <conditionalFormatting sqref="C2:Z31">
    <cfRule type="cellIs" dxfId="48" priority="12" operator="lessThanOrEqual">
      <formula>3</formula>
    </cfRule>
  </conditionalFormatting>
  <pageMargins left="0.31496062992125984" right="0.31496062992125984" top="0.39370078740157483" bottom="0.19685039370078741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6"/>
  <sheetViews>
    <sheetView workbookViewId="0">
      <pane ySplit="18" topLeftCell="A436" activePane="bottomLeft" state="frozen"/>
      <selection pane="bottomLeft" activeCell="S6" sqref="S6"/>
    </sheetView>
  </sheetViews>
  <sheetFormatPr defaultColWidth="14.42578125" defaultRowHeight="15" customHeight="1"/>
  <cols>
    <col min="1" max="1" width="5.5703125" customWidth="1"/>
    <col min="2" max="2" width="25.7109375" customWidth="1"/>
    <col min="3" max="4" width="5.85546875" customWidth="1"/>
    <col min="5" max="6" width="5.5703125" customWidth="1"/>
    <col min="7" max="7" width="5.85546875" customWidth="1"/>
    <col min="8" max="8" width="5.28515625" customWidth="1"/>
    <col min="9" max="9" width="5.7109375" customWidth="1"/>
    <col min="10" max="10" width="5.42578125" customWidth="1"/>
    <col min="11" max="11" width="5.5703125" customWidth="1"/>
    <col min="12" max="12" width="5.28515625" customWidth="1"/>
    <col min="13" max="13" width="6" customWidth="1"/>
    <col min="14" max="23" width="6.28515625" customWidth="1"/>
    <col min="24" max="24" width="5.5703125" customWidth="1"/>
    <col min="25" max="25" width="15.42578125" customWidth="1"/>
    <col min="26" max="26" width="7.5703125" customWidth="1"/>
    <col min="27" max="27" width="6.42578125" customWidth="1"/>
    <col min="28" max="28" width="4.42578125" customWidth="1"/>
    <col min="29" max="29" width="4.85546875" customWidth="1"/>
    <col min="30" max="30" width="4.28515625" customWidth="1"/>
    <col min="31" max="42" width="5.7109375" customWidth="1"/>
    <col min="43" max="50" width="5.42578125" customWidth="1"/>
  </cols>
  <sheetData>
    <row r="1" spans="1:50" ht="144.75" customHeight="1">
      <c r="A1" s="6" t="s">
        <v>14</v>
      </c>
      <c r="B1" s="7" t="s">
        <v>15</v>
      </c>
      <c r="C1" s="46" t="s">
        <v>72</v>
      </c>
      <c r="D1" s="46" t="s">
        <v>17</v>
      </c>
      <c r="E1" s="50" t="s">
        <v>126</v>
      </c>
      <c r="F1" s="46" t="s">
        <v>20</v>
      </c>
      <c r="G1" s="46" t="s">
        <v>66</v>
      </c>
      <c r="H1" s="46" t="s">
        <v>67</v>
      </c>
      <c r="I1" s="46" t="s">
        <v>73</v>
      </c>
      <c r="J1" s="46" t="s">
        <v>68</v>
      </c>
      <c r="K1" s="46" t="s">
        <v>69</v>
      </c>
      <c r="L1" s="46" t="s">
        <v>62</v>
      </c>
      <c r="M1" s="46" t="s">
        <v>63</v>
      </c>
      <c r="N1" s="46" t="s">
        <v>70</v>
      </c>
      <c r="O1" s="46" t="s">
        <v>74</v>
      </c>
      <c r="P1" s="46" t="s">
        <v>127</v>
      </c>
      <c r="Q1" s="46" t="s">
        <v>25</v>
      </c>
      <c r="R1" s="46" t="s">
        <v>26</v>
      </c>
      <c r="S1" s="46" t="s">
        <v>64</v>
      </c>
      <c r="T1" s="48"/>
      <c r="U1" s="47"/>
      <c r="V1" s="47"/>
      <c r="W1" s="47"/>
      <c r="X1" s="48"/>
      <c r="Y1" s="9" t="s">
        <v>30</v>
      </c>
      <c r="Z1" s="10" t="s">
        <v>31</v>
      </c>
      <c r="AA1" s="11" t="s">
        <v>32</v>
      </c>
      <c r="AB1" s="12" t="s">
        <v>33</v>
      </c>
      <c r="AC1" s="12" t="s">
        <v>34</v>
      </c>
      <c r="AD1" s="12" t="s">
        <v>35</v>
      </c>
      <c r="AE1" s="12" t="s">
        <v>36</v>
      </c>
      <c r="AF1" s="12" t="s">
        <v>37</v>
      </c>
      <c r="AG1" s="12" t="s">
        <v>38</v>
      </c>
      <c r="AH1" s="12" t="s">
        <v>39</v>
      </c>
      <c r="AI1" s="12" t="s">
        <v>40</v>
      </c>
      <c r="AJ1" s="12" t="s">
        <v>41</v>
      </c>
      <c r="AK1" s="12" t="s">
        <v>42</v>
      </c>
      <c r="AL1" s="12" t="s">
        <v>43</v>
      </c>
      <c r="AM1" s="12" t="s">
        <v>44</v>
      </c>
      <c r="AN1" s="12" t="s">
        <v>45</v>
      </c>
      <c r="AO1" s="12" t="s">
        <v>46</v>
      </c>
      <c r="AP1" s="12" t="s">
        <v>47</v>
      </c>
      <c r="AQ1" s="12" t="s">
        <v>48</v>
      </c>
      <c r="AR1" s="12" t="s">
        <v>49</v>
      </c>
      <c r="AS1" s="12" t="s">
        <v>50</v>
      </c>
      <c r="AT1" s="12" t="s">
        <v>51</v>
      </c>
      <c r="AU1" s="12" t="s">
        <v>52</v>
      </c>
      <c r="AV1" s="12" t="s">
        <v>53</v>
      </c>
      <c r="AW1" s="12" t="s">
        <v>54</v>
      </c>
      <c r="AX1" s="12" t="s">
        <v>55</v>
      </c>
    </row>
    <row r="2" spans="1:50">
      <c r="A2" s="13">
        <v>1</v>
      </c>
      <c r="B2" s="43" t="s">
        <v>121</v>
      </c>
      <c r="C2" s="14">
        <v>7</v>
      </c>
      <c r="D2" s="14">
        <v>8</v>
      </c>
      <c r="E2" s="14">
        <v>6</v>
      </c>
      <c r="F2" s="14">
        <v>8</v>
      </c>
      <c r="G2" s="14">
        <v>8</v>
      </c>
      <c r="H2" s="14">
        <v>7</v>
      </c>
      <c r="I2" s="14">
        <v>8</v>
      </c>
      <c r="J2" s="14">
        <v>6</v>
      </c>
      <c r="K2" s="14">
        <v>7</v>
      </c>
      <c r="L2" s="14">
        <v>8</v>
      </c>
      <c r="M2" s="14">
        <v>8</v>
      </c>
      <c r="N2" s="14">
        <v>9</v>
      </c>
      <c r="O2" s="14">
        <v>7</v>
      </c>
      <c r="P2" s="14">
        <v>8</v>
      </c>
      <c r="Q2" s="14">
        <v>7</v>
      </c>
      <c r="R2" s="14">
        <v>10</v>
      </c>
      <c r="S2" s="14">
        <v>7</v>
      </c>
      <c r="T2" s="14"/>
      <c r="U2" s="14"/>
      <c r="V2" s="14"/>
      <c r="W2" s="14"/>
      <c r="X2" s="14"/>
      <c r="Y2" s="15">
        <f t="shared" ref="Y2:Y31" si="0">AVERAGE(C2:X2)</f>
        <v>7.5882352941176467</v>
      </c>
      <c r="Z2" s="16">
        <f t="shared" ref="Z2:Z31" si="1">(SUM($AB2:$AJ2)/$AQ2*100)</f>
        <v>100</v>
      </c>
      <c r="AA2" s="15">
        <f t="shared" ref="AA2:AA31" si="2">(SUM(AB2:AG2)/AQ2*100)</f>
        <v>88.235294117647058</v>
      </c>
      <c r="AB2" s="17">
        <f t="shared" ref="AB2:AB31" si="3">COUNTIFS(C2:X2,12)</f>
        <v>0</v>
      </c>
      <c r="AC2" s="18">
        <f t="shared" ref="AC2:AC31" si="4">COUNTIFS(C2:X2,11)</f>
        <v>0</v>
      </c>
      <c r="AD2" s="18">
        <f t="shared" ref="AD2:AD31" si="5">COUNTIFS(C2:X2,10)</f>
        <v>1</v>
      </c>
      <c r="AE2" s="18">
        <f t="shared" ref="AE2:AE31" si="6">COUNTIFS(C2:X2,9)</f>
        <v>1</v>
      </c>
      <c r="AF2" s="18">
        <f t="shared" ref="AF2:AF31" si="7">COUNTIFS(C2:X2,8)</f>
        <v>7</v>
      </c>
      <c r="AG2" s="18">
        <f t="shared" ref="AG2:AG31" si="8">COUNTIFS(C2:X2,7)</f>
        <v>6</v>
      </c>
      <c r="AH2" s="18">
        <f t="shared" ref="AH2:AH31" si="9">COUNTIFS(C2:X2,6)</f>
        <v>2</v>
      </c>
      <c r="AI2" s="18">
        <f t="shared" ref="AI2:AI31" si="10">COUNTIFS(C2:X2,5)</f>
        <v>0</v>
      </c>
      <c r="AJ2" s="18">
        <f t="shared" ref="AJ2:AJ31" si="11">COUNTIFS(C2:X2,4)</f>
        <v>0</v>
      </c>
      <c r="AK2" s="18">
        <f t="shared" ref="AK2:AK31" si="12">COUNTIFS(C2:X2,3)</f>
        <v>0</v>
      </c>
      <c r="AL2" s="18">
        <f t="shared" ref="AL2:AL31" si="13">COUNTIFS(C2:X2,2)</f>
        <v>0</v>
      </c>
      <c r="AM2" s="19">
        <f t="shared" ref="AM2:AM31" si="14">COUNTIFS(C2:X2,1)</f>
        <v>0</v>
      </c>
      <c r="AN2" s="18">
        <f t="shared" ref="AN2:AN31" si="15">COUNTIFS(C2:X2,"ЗВ")</f>
        <v>0</v>
      </c>
      <c r="AO2" s="18">
        <f t="shared" ref="AO2:AO31" si="16">COUNTIFS(C2:X2,"ЗАР")</f>
        <v>0</v>
      </c>
      <c r="AP2" s="5">
        <f t="shared" ref="AP2:AP31" si="17">COUNTIFS(C2:X2,"н/а")</f>
        <v>0</v>
      </c>
      <c r="AQ2" s="18">
        <f t="shared" ref="AQ2:AQ31" si="18">COUNT(C2:X2)</f>
        <v>17</v>
      </c>
      <c r="AR2" s="18">
        <f t="shared" ref="AR2:AR17" si="19">MIN(C2:Q2)</f>
        <v>6</v>
      </c>
      <c r="AS2" s="18">
        <f t="shared" ref="AS2:AS17" si="20">COUNTIF(C2:Q2,AR2)</f>
        <v>2</v>
      </c>
      <c r="AT2" s="18" t="str">
        <f t="shared" ref="AT2:AT17" si="21">IF(AR2=1,"I",IF(AR2=2,"I",IF(AR2=3,"I",IF(AR2=4,"II",IF(AR2=5,"II",IF(AR2=6,"II",IF(AR2=7,"III",IF(AR2=8,"III",IF(AR2=9,"III",IF(AR2=10,"IV",IF(AR2=11,"IV",IF(AR2=12,"IV"))))))))))))</f>
        <v>II</v>
      </c>
      <c r="AU2" s="18">
        <f>COUNTIF(AT2:AT17,"=IV")</f>
        <v>2</v>
      </c>
      <c r="AV2" s="18">
        <f>COUNTIF(AT2:AT17,"=III")</f>
        <v>1</v>
      </c>
      <c r="AW2" s="18">
        <f>COUNTIF(AT2:AT17,"=II")</f>
        <v>2</v>
      </c>
      <c r="AX2" s="18">
        <f>COUNTIF(AT2:AT17,"=I")</f>
        <v>0</v>
      </c>
    </row>
    <row r="3" spans="1:50">
      <c r="A3" s="13">
        <f t="shared" ref="A3:A31" si="22">A2+1</f>
        <v>2</v>
      </c>
      <c r="B3" s="43" t="s">
        <v>122</v>
      </c>
      <c r="C3" s="14">
        <v>8</v>
      </c>
      <c r="D3" s="14">
        <v>9</v>
      </c>
      <c r="E3" s="14">
        <v>7</v>
      </c>
      <c r="F3" s="14">
        <v>9</v>
      </c>
      <c r="G3" s="14">
        <v>9</v>
      </c>
      <c r="H3" s="14">
        <v>9</v>
      </c>
      <c r="I3" s="14">
        <v>9</v>
      </c>
      <c r="J3" s="14">
        <v>8</v>
      </c>
      <c r="K3" s="14">
        <v>9</v>
      </c>
      <c r="L3" s="14">
        <v>9</v>
      </c>
      <c r="M3" s="14">
        <v>9</v>
      </c>
      <c r="N3" s="14">
        <v>10</v>
      </c>
      <c r="O3" s="14">
        <v>10</v>
      </c>
      <c r="P3" s="14">
        <v>9</v>
      </c>
      <c r="Q3" s="14">
        <v>8</v>
      </c>
      <c r="R3" s="14">
        <v>10</v>
      </c>
      <c r="S3" s="14">
        <v>10</v>
      </c>
      <c r="T3" s="14"/>
      <c r="U3" s="14"/>
      <c r="V3" s="14"/>
      <c r="W3" s="14"/>
      <c r="X3" s="14"/>
      <c r="Y3" s="15">
        <f t="shared" si="0"/>
        <v>8.9411764705882355</v>
      </c>
      <c r="Z3" s="16">
        <f t="shared" si="1"/>
        <v>100</v>
      </c>
      <c r="AA3" s="15">
        <f t="shared" si="2"/>
        <v>100</v>
      </c>
      <c r="AB3" s="17">
        <f t="shared" si="3"/>
        <v>0</v>
      </c>
      <c r="AC3" s="18">
        <f t="shared" si="4"/>
        <v>0</v>
      </c>
      <c r="AD3" s="18">
        <f t="shared" si="5"/>
        <v>4</v>
      </c>
      <c r="AE3" s="18">
        <f t="shared" si="6"/>
        <v>9</v>
      </c>
      <c r="AF3" s="18">
        <f t="shared" si="7"/>
        <v>3</v>
      </c>
      <c r="AG3" s="18">
        <f t="shared" si="8"/>
        <v>1</v>
      </c>
      <c r="AH3" s="18">
        <f t="shared" si="9"/>
        <v>0</v>
      </c>
      <c r="AI3" s="18">
        <f t="shared" si="10"/>
        <v>0</v>
      </c>
      <c r="AJ3" s="18">
        <f t="shared" si="11"/>
        <v>0</v>
      </c>
      <c r="AK3" s="18">
        <f t="shared" si="12"/>
        <v>0</v>
      </c>
      <c r="AL3" s="18">
        <f t="shared" si="13"/>
        <v>0</v>
      </c>
      <c r="AM3" s="19">
        <f t="shared" si="14"/>
        <v>0</v>
      </c>
      <c r="AN3" s="18">
        <f t="shared" si="15"/>
        <v>0</v>
      </c>
      <c r="AO3" s="18">
        <f t="shared" si="16"/>
        <v>0</v>
      </c>
      <c r="AP3" s="5">
        <f t="shared" si="17"/>
        <v>0</v>
      </c>
      <c r="AQ3" s="18">
        <f t="shared" si="18"/>
        <v>17</v>
      </c>
      <c r="AR3" s="18">
        <f t="shared" si="19"/>
        <v>7</v>
      </c>
      <c r="AS3" s="18">
        <f t="shared" si="20"/>
        <v>1</v>
      </c>
      <c r="AT3" s="18" t="str">
        <f t="shared" si="21"/>
        <v>III</v>
      </c>
      <c r="AU3" s="18"/>
      <c r="AV3" s="18"/>
      <c r="AW3" s="18"/>
      <c r="AX3" s="18"/>
    </row>
    <row r="4" spans="1:50">
      <c r="A4" s="13">
        <f t="shared" si="22"/>
        <v>3</v>
      </c>
      <c r="B4" s="43" t="s">
        <v>123</v>
      </c>
      <c r="C4" s="14">
        <v>11</v>
      </c>
      <c r="D4" s="14">
        <v>10</v>
      </c>
      <c r="E4" s="14">
        <v>12</v>
      </c>
      <c r="F4" s="14">
        <v>11</v>
      </c>
      <c r="G4" s="14">
        <v>11</v>
      </c>
      <c r="H4" s="14">
        <v>11</v>
      </c>
      <c r="I4" s="14">
        <v>11</v>
      </c>
      <c r="J4" s="14">
        <v>11</v>
      </c>
      <c r="K4" s="14">
        <v>11</v>
      </c>
      <c r="L4" s="14">
        <v>10</v>
      </c>
      <c r="M4" s="14">
        <v>10</v>
      </c>
      <c r="N4" s="14">
        <v>11</v>
      </c>
      <c r="O4" s="14">
        <v>11</v>
      </c>
      <c r="P4" s="14">
        <v>12</v>
      </c>
      <c r="Q4" s="14">
        <v>10</v>
      </c>
      <c r="R4" s="14">
        <v>11</v>
      </c>
      <c r="S4" s="14">
        <v>10</v>
      </c>
      <c r="T4" s="14"/>
      <c r="U4" s="14"/>
      <c r="V4" s="14"/>
      <c r="W4" s="14"/>
      <c r="X4" s="14"/>
      <c r="Y4" s="15">
        <f t="shared" si="0"/>
        <v>10.823529411764707</v>
      </c>
      <c r="Z4" s="16">
        <f t="shared" si="1"/>
        <v>100</v>
      </c>
      <c r="AA4" s="15">
        <f t="shared" si="2"/>
        <v>100</v>
      </c>
      <c r="AB4" s="17">
        <f t="shared" si="3"/>
        <v>2</v>
      </c>
      <c r="AC4" s="18">
        <f t="shared" si="4"/>
        <v>10</v>
      </c>
      <c r="AD4" s="18">
        <f t="shared" si="5"/>
        <v>5</v>
      </c>
      <c r="AE4" s="18">
        <f t="shared" si="6"/>
        <v>0</v>
      </c>
      <c r="AF4" s="18">
        <f t="shared" si="7"/>
        <v>0</v>
      </c>
      <c r="AG4" s="18">
        <f t="shared" si="8"/>
        <v>0</v>
      </c>
      <c r="AH4" s="18">
        <f t="shared" si="9"/>
        <v>0</v>
      </c>
      <c r="AI4" s="18">
        <f t="shared" si="10"/>
        <v>0</v>
      </c>
      <c r="AJ4" s="18">
        <f t="shared" si="11"/>
        <v>0</v>
      </c>
      <c r="AK4" s="18">
        <f t="shared" si="12"/>
        <v>0</v>
      </c>
      <c r="AL4" s="18">
        <f t="shared" si="13"/>
        <v>0</v>
      </c>
      <c r="AM4" s="19">
        <f t="shared" si="14"/>
        <v>0</v>
      </c>
      <c r="AN4" s="18">
        <f t="shared" si="15"/>
        <v>0</v>
      </c>
      <c r="AO4" s="18">
        <f t="shared" si="16"/>
        <v>0</v>
      </c>
      <c r="AP4" s="5">
        <f t="shared" si="17"/>
        <v>0</v>
      </c>
      <c r="AQ4" s="18">
        <f t="shared" si="18"/>
        <v>17</v>
      </c>
      <c r="AR4" s="18">
        <f t="shared" si="19"/>
        <v>10</v>
      </c>
      <c r="AS4" s="18">
        <f t="shared" si="20"/>
        <v>4</v>
      </c>
      <c r="AT4" s="18" t="str">
        <f t="shared" si="21"/>
        <v>IV</v>
      </c>
      <c r="AU4" s="18"/>
      <c r="AV4" s="18"/>
      <c r="AW4" s="18"/>
      <c r="AX4" s="18"/>
    </row>
    <row r="5" spans="1:50">
      <c r="A5" s="13">
        <f t="shared" si="22"/>
        <v>4</v>
      </c>
      <c r="B5" s="72" t="s">
        <v>124</v>
      </c>
      <c r="C5" s="14">
        <v>8</v>
      </c>
      <c r="D5" s="14">
        <v>7</v>
      </c>
      <c r="E5" s="14">
        <v>6</v>
      </c>
      <c r="F5" s="14">
        <v>7</v>
      </c>
      <c r="G5" s="14">
        <v>9</v>
      </c>
      <c r="H5" s="14">
        <v>8</v>
      </c>
      <c r="I5" s="14">
        <v>5</v>
      </c>
      <c r="J5" s="14">
        <v>5</v>
      </c>
      <c r="K5" s="14">
        <v>5</v>
      </c>
      <c r="L5" s="14">
        <v>6</v>
      </c>
      <c r="M5" s="14">
        <v>6</v>
      </c>
      <c r="N5" s="14">
        <v>9</v>
      </c>
      <c r="O5" s="14">
        <v>6</v>
      </c>
      <c r="P5" s="14">
        <v>5</v>
      </c>
      <c r="Q5" s="14">
        <v>7</v>
      </c>
      <c r="R5" s="14">
        <v>9</v>
      </c>
      <c r="S5" s="14">
        <v>11</v>
      </c>
      <c r="T5" s="14"/>
      <c r="U5" s="14"/>
      <c r="V5" s="14"/>
      <c r="W5" s="14"/>
      <c r="X5" s="14"/>
      <c r="Y5" s="15">
        <f t="shared" si="0"/>
        <v>7</v>
      </c>
      <c r="Z5" s="16">
        <f t="shared" si="1"/>
        <v>100</v>
      </c>
      <c r="AA5" s="15">
        <f t="shared" si="2"/>
        <v>52.941176470588239</v>
      </c>
      <c r="AB5" s="17">
        <f t="shared" si="3"/>
        <v>0</v>
      </c>
      <c r="AC5" s="18">
        <f t="shared" si="4"/>
        <v>1</v>
      </c>
      <c r="AD5" s="18">
        <f t="shared" si="5"/>
        <v>0</v>
      </c>
      <c r="AE5" s="18">
        <f t="shared" si="6"/>
        <v>3</v>
      </c>
      <c r="AF5" s="18">
        <f t="shared" si="7"/>
        <v>2</v>
      </c>
      <c r="AG5" s="18">
        <f t="shared" si="8"/>
        <v>3</v>
      </c>
      <c r="AH5" s="18">
        <f t="shared" si="9"/>
        <v>4</v>
      </c>
      <c r="AI5" s="18">
        <f t="shared" si="10"/>
        <v>4</v>
      </c>
      <c r="AJ5" s="18">
        <f t="shared" si="11"/>
        <v>0</v>
      </c>
      <c r="AK5" s="18">
        <f t="shared" si="12"/>
        <v>0</v>
      </c>
      <c r="AL5" s="18">
        <f t="shared" si="13"/>
        <v>0</v>
      </c>
      <c r="AM5" s="19">
        <f t="shared" si="14"/>
        <v>0</v>
      </c>
      <c r="AN5" s="18">
        <f t="shared" si="15"/>
        <v>0</v>
      </c>
      <c r="AO5" s="18">
        <f t="shared" si="16"/>
        <v>0</v>
      </c>
      <c r="AP5" s="5">
        <f t="shared" si="17"/>
        <v>0</v>
      </c>
      <c r="AQ5" s="18">
        <f t="shared" si="18"/>
        <v>17</v>
      </c>
      <c r="AR5" s="18">
        <f t="shared" si="19"/>
        <v>5</v>
      </c>
      <c r="AS5" s="18">
        <f t="shared" si="20"/>
        <v>4</v>
      </c>
      <c r="AT5" s="18" t="str">
        <f t="shared" si="21"/>
        <v>II</v>
      </c>
      <c r="AU5" s="18"/>
      <c r="AV5" s="18"/>
      <c r="AW5" s="18"/>
      <c r="AX5" s="18"/>
    </row>
    <row r="6" spans="1:50">
      <c r="A6" s="13">
        <f t="shared" si="22"/>
        <v>5</v>
      </c>
      <c r="B6" s="43" t="s">
        <v>125</v>
      </c>
      <c r="C6" s="14">
        <v>11</v>
      </c>
      <c r="D6" s="14">
        <v>10</v>
      </c>
      <c r="E6" s="14">
        <v>12</v>
      </c>
      <c r="F6" s="14">
        <v>11</v>
      </c>
      <c r="G6" s="14">
        <v>11</v>
      </c>
      <c r="H6" s="14">
        <v>11</v>
      </c>
      <c r="I6" s="14">
        <v>11</v>
      </c>
      <c r="J6" s="14">
        <v>10</v>
      </c>
      <c r="K6" s="14">
        <v>10</v>
      </c>
      <c r="L6" s="14">
        <v>10</v>
      </c>
      <c r="M6" s="14">
        <v>10</v>
      </c>
      <c r="N6" s="14">
        <v>11</v>
      </c>
      <c r="O6" s="14">
        <v>11</v>
      </c>
      <c r="P6" s="14">
        <v>12</v>
      </c>
      <c r="Q6" s="14">
        <v>10</v>
      </c>
      <c r="R6" s="14">
        <v>11</v>
      </c>
      <c r="S6" s="14">
        <v>11</v>
      </c>
      <c r="T6" s="14"/>
      <c r="U6" s="14"/>
      <c r="V6" s="14"/>
      <c r="W6" s="14"/>
      <c r="X6" s="14"/>
      <c r="Y6" s="15">
        <f t="shared" si="0"/>
        <v>10.764705882352942</v>
      </c>
      <c r="Z6" s="16">
        <f t="shared" si="1"/>
        <v>100</v>
      </c>
      <c r="AA6" s="15">
        <f t="shared" si="2"/>
        <v>100</v>
      </c>
      <c r="AB6" s="17">
        <f t="shared" si="3"/>
        <v>2</v>
      </c>
      <c r="AC6" s="18">
        <f t="shared" si="4"/>
        <v>9</v>
      </c>
      <c r="AD6" s="18">
        <f t="shared" si="5"/>
        <v>6</v>
      </c>
      <c r="AE6" s="18">
        <f t="shared" si="6"/>
        <v>0</v>
      </c>
      <c r="AF6" s="18">
        <f t="shared" si="7"/>
        <v>0</v>
      </c>
      <c r="AG6" s="18">
        <f t="shared" si="8"/>
        <v>0</v>
      </c>
      <c r="AH6" s="18">
        <f t="shared" si="9"/>
        <v>0</v>
      </c>
      <c r="AI6" s="18">
        <f t="shared" si="10"/>
        <v>0</v>
      </c>
      <c r="AJ6" s="18">
        <f t="shared" si="11"/>
        <v>0</v>
      </c>
      <c r="AK6" s="18">
        <f t="shared" si="12"/>
        <v>0</v>
      </c>
      <c r="AL6" s="18">
        <f t="shared" si="13"/>
        <v>0</v>
      </c>
      <c r="AM6" s="19">
        <f t="shared" si="14"/>
        <v>0</v>
      </c>
      <c r="AN6" s="18">
        <f t="shared" si="15"/>
        <v>0</v>
      </c>
      <c r="AO6" s="18">
        <f t="shared" si="16"/>
        <v>0</v>
      </c>
      <c r="AP6" s="5">
        <f t="shared" si="17"/>
        <v>0</v>
      </c>
      <c r="AQ6" s="18">
        <f t="shared" si="18"/>
        <v>17</v>
      </c>
      <c r="AR6" s="18">
        <f t="shared" si="19"/>
        <v>10</v>
      </c>
      <c r="AS6" s="18">
        <f t="shared" si="20"/>
        <v>6</v>
      </c>
      <c r="AT6" s="18" t="str">
        <f t="shared" si="21"/>
        <v>IV</v>
      </c>
      <c r="AU6" s="18"/>
      <c r="AV6" s="18"/>
      <c r="AW6" s="18"/>
      <c r="AX6" s="18"/>
    </row>
    <row r="7" spans="1:50">
      <c r="A7" s="13">
        <f t="shared" si="22"/>
        <v>6</v>
      </c>
      <c r="B7" s="4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 t="e">
        <f t="shared" si="0"/>
        <v>#DIV/0!</v>
      </c>
      <c r="Z7" s="16" t="e">
        <f t="shared" si="1"/>
        <v>#DIV/0!</v>
      </c>
      <c r="AA7" s="15" t="e">
        <f t="shared" si="2"/>
        <v>#DIV/0!</v>
      </c>
      <c r="AB7" s="17">
        <f t="shared" si="3"/>
        <v>0</v>
      </c>
      <c r="AC7" s="18">
        <f t="shared" si="4"/>
        <v>0</v>
      </c>
      <c r="AD7" s="18">
        <f t="shared" si="5"/>
        <v>0</v>
      </c>
      <c r="AE7" s="18">
        <f t="shared" si="6"/>
        <v>0</v>
      </c>
      <c r="AF7" s="18">
        <f t="shared" si="7"/>
        <v>0</v>
      </c>
      <c r="AG7" s="18">
        <f t="shared" si="8"/>
        <v>0</v>
      </c>
      <c r="AH7" s="18">
        <f t="shared" si="9"/>
        <v>0</v>
      </c>
      <c r="AI7" s="18">
        <f t="shared" si="10"/>
        <v>0</v>
      </c>
      <c r="AJ7" s="18">
        <f t="shared" si="11"/>
        <v>0</v>
      </c>
      <c r="AK7" s="18">
        <f t="shared" si="12"/>
        <v>0</v>
      </c>
      <c r="AL7" s="18">
        <f t="shared" si="13"/>
        <v>0</v>
      </c>
      <c r="AM7" s="19">
        <f t="shared" si="14"/>
        <v>0</v>
      </c>
      <c r="AN7" s="18">
        <f t="shared" si="15"/>
        <v>0</v>
      </c>
      <c r="AO7" s="18">
        <f t="shared" si="16"/>
        <v>0</v>
      </c>
      <c r="AP7" s="5">
        <f t="shared" si="17"/>
        <v>0</v>
      </c>
      <c r="AQ7" s="18">
        <f t="shared" si="18"/>
        <v>0</v>
      </c>
      <c r="AR7" s="18">
        <f t="shared" si="19"/>
        <v>0</v>
      </c>
      <c r="AS7" s="18">
        <f t="shared" si="20"/>
        <v>0</v>
      </c>
      <c r="AT7" s="18" t="b">
        <f t="shared" si="21"/>
        <v>0</v>
      </c>
      <c r="AU7" s="18"/>
      <c r="AV7" s="18"/>
      <c r="AW7" s="18"/>
      <c r="AX7" s="18"/>
    </row>
    <row r="8" spans="1:50">
      <c r="A8" s="13">
        <f t="shared" si="22"/>
        <v>7</v>
      </c>
      <c r="B8" s="4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 t="e">
        <f t="shared" si="0"/>
        <v>#DIV/0!</v>
      </c>
      <c r="Z8" s="16" t="e">
        <f t="shared" si="1"/>
        <v>#DIV/0!</v>
      </c>
      <c r="AA8" s="15" t="e">
        <f t="shared" si="2"/>
        <v>#DIV/0!</v>
      </c>
      <c r="AB8" s="17">
        <f t="shared" si="3"/>
        <v>0</v>
      </c>
      <c r="AC8" s="18">
        <f t="shared" si="4"/>
        <v>0</v>
      </c>
      <c r="AD8" s="18">
        <f t="shared" si="5"/>
        <v>0</v>
      </c>
      <c r="AE8" s="18">
        <f t="shared" si="6"/>
        <v>0</v>
      </c>
      <c r="AF8" s="18">
        <f t="shared" si="7"/>
        <v>0</v>
      </c>
      <c r="AG8" s="18">
        <f t="shared" si="8"/>
        <v>0</v>
      </c>
      <c r="AH8" s="18">
        <f t="shared" si="9"/>
        <v>0</v>
      </c>
      <c r="AI8" s="18">
        <f t="shared" si="10"/>
        <v>0</v>
      </c>
      <c r="AJ8" s="18">
        <f t="shared" si="11"/>
        <v>0</v>
      </c>
      <c r="AK8" s="18">
        <f t="shared" si="12"/>
        <v>0</v>
      </c>
      <c r="AL8" s="18">
        <f t="shared" si="13"/>
        <v>0</v>
      </c>
      <c r="AM8" s="19">
        <f t="shared" si="14"/>
        <v>0</v>
      </c>
      <c r="AN8" s="18">
        <f t="shared" si="15"/>
        <v>0</v>
      </c>
      <c r="AO8" s="18">
        <f t="shared" si="16"/>
        <v>0</v>
      </c>
      <c r="AP8" s="5">
        <f t="shared" si="17"/>
        <v>0</v>
      </c>
      <c r="AQ8" s="18">
        <f t="shared" si="18"/>
        <v>0</v>
      </c>
      <c r="AR8" s="18">
        <f t="shared" si="19"/>
        <v>0</v>
      </c>
      <c r="AS8" s="18">
        <f t="shared" si="20"/>
        <v>0</v>
      </c>
      <c r="AT8" s="18" t="b">
        <f t="shared" si="21"/>
        <v>0</v>
      </c>
      <c r="AU8" s="18"/>
      <c r="AV8" s="18"/>
      <c r="AW8" s="18"/>
      <c r="AX8" s="18"/>
    </row>
    <row r="9" spans="1:50">
      <c r="A9" s="13">
        <f t="shared" si="22"/>
        <v>8</v>
      </c>
      <c r="B9" s="4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5" t="e">
        <f t="shared" si="0"/>
        <v>#DIV/0!</v>
      </c>
      <c r="Z9" s="16" t="e">
        <f t="shared" si="1"/>
        <v>#DIV/0!</v>
      </c>
      <c r="AA9" s="15" t="e">
        <f t="shared" si="2"/>
        <v>#DIV/0!</v>
      </c>
      <c r="AB9" s="17">
        <f t="shared" si="3"/>
        <v>0</v>
      </c>
      <c r="AC9" s="18">
        <f t="shared" si="4"/>
        <v>0</v>
      </c>
      <c r="AD9" s="18">
        <f t="shared" si="5"/>
        <v>0</v>
      </c>
      <c r="AE9" s="18">
        <f t="shared" si="6"/>
        <v>0</v>
      </c>
      <c r="AF9" s="18">
        <f t="shared" si="7"/>
        <v>0</v>
      </c>
      <c r="AG9" s="18">
        <f t="shared" si="8"/>
        <v>0</v>
      </c>
      <c r="AH9" s="18">
        <f t="shared" si="9"/>
        <v>0</v>
      </c>
      <c r="AI9" s="18">
        <f t="shared" si="10"/>
        <v>0</v>
      </c>
      <c r="AJ9" s="18">
        <f t="shared" si="11"/>
        <v>0</v>
      </c>
      <c r="AK9" s="18">
        <f t="shared" si="12"/>
        <v>0</v>
      </c>
      <c r="AL9" s="18">
        <f t="shared" si="13"/>
        <v>0</v>
      </c>
      <c r="AM9" s="19">
        <f t="shared" si="14"/>
        <v>0</v>
      </c>
      <c r="AN9" s="18">
        <f t="shared" si="15"/>
        <v>0</v>
      </c>
      <c r="AO9" s="18">
        <f t="shared" si="16"/>
        <v>0</v>
      </c>
      <c r="AP9" s="5">
        <f t="shared" si="17"/>
        <v>0</v>
      </c>
      <c r="AQ9" s="18">
        <f t="shared" si="18"/>
        <v>0</v>
      </c>
      <c r="AR9" s="18">
        <f t="shared" si="19"/>
        <v>0</v>
      </c>
      <c r="AS9" s="18">
        <f t="shared" si="20"/>
        <v>0</v>
      </c>
      <c r="AT9" s="18" t="b">
        <f t="shared" si="21"/>
        <v>0</v>
      </c>
      <c r="AU9" s="18"/>
      <c r="AV9" s="18"/>
      <c r="AW9" s="18"/>
      <c r="AX9" s="18"/>
    </row>
    <row r="10" spans="1:50">
      <c r="A10" s="13">
        <f t="shared" si="22"/>
        <v>9</v>
      </c>
      <c r="B10" s="4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 t="e">
        <f t="shared" si="0"/>
        <v>#DIV/0!</v>
      </c>
      <c r="Z10" s="16" t="e">
        <f t="shared" si="1"/>
        <v>#DIV/0!</v>
      </c>
      <c r="AA10" s="15" t="e">
        <f t="shared" si="2"/>
        <v>#DIV/0!</v>
      </c>
      <c r="AB10" s="17">
        <f t="shared" si="3"/>
        <v>0</v>
      </c>
      <c r="AC10" s="18">
        <f t="shared" si="4"/>
        <v>0</v>
      </c>
      <c r="AD10" s="18">
        <f t="shared" si="5"/>
        <v>0</v>
      </c>
      <c r="AE10" s="18">
        <f t="shared" si="6"/>
        <v>0</v>
      </c>
      <c r="AF10" s="18">
        <f t="shared" si="7"/>
        <v>0</v>
      </c>
      <c r="AG10" s="18">
        <f t="shared" si="8"/>
        <v>0</v>
      </c>
      <c r="AH10" s="18">
        <f t="shared" si="9"/>
        <v>0</v>
      </c>
      <c r="AI10" s="18">
        <f t="shared" si="10"/>
        <v>0</v>
      </c>
      <c r="AJ10" s="18">
        <f t="shared" si="11"/>
        <v>0</v>
      </c>
      <c r="AK10" s="18">
        <f t="shared" si="12"/>
        <v>0</v>
      </c>
      <c r="AL10" s="18">
        <f t="shared" si="13"/>
        <v>0</v>
      </c>
      <c r="AM10" s="19">
        <f t="shared" si="14"/>
        <v>0</v>
      </c>
      <c r="AN10" s="18">
        <f t="shared" si="15"/>
        <v>0</v>
      </c>
      <c r="AO10" s="18">
        <f t="shared" si="16"/>
        <v>0</v>
      </c>
      <c r="AP10" s="5">
        <f t="shared" si="17"/>
        <v>0</v>
      </c>
      <c r="AQ10" s="18">
        <f t="shared" si="18"/>
        <v>0</v>
      </c>
      <c r="AR10" s="18">
        <f t="shared" si="19"/>
        <v>0</v>
      </c>
      <c r="AS10" s="18">
        <f t="shared" si="20"/>
        <v>0</v>
      </c>
      <c r="AT10" s="18" t="b">
        <f t="shared" si="21"/>
        <v>0</v>
      </c>
      <c r="AU10" s="18"/>
      <c r="AV10" s="18"/>
      <c r="AW10" s="18"/>
      <c r="AX10" s="18"/>
    </row>
    <row r="11" spans="1:50">
      <c r="A11" s="13">
        <f t="shared" si="22"/>
        <v>10</v>
      </c>
      <c r="B11" s="4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5" t="e">
        <f t="shared" si="0"/>
        <v>#DIV/0!</v>
      </c>
      <c r="Z11" s="16" t="e">
        <f t="shared" si="1"/>
        <v>#DIV/0!</v>
      </c>
      <c r="AA11" s="15" t="e">
        <f t="shared" si="2"/>
        <v>#DIV/0!</v>
      </c>
      <c r="AB11" s="17">
        <f t="shared" si="3"/>
        <v>0</v>
      </c>
      <c r="AC11" s="18">
        <f t="shared" si="4"/>
        <v>0</v>
      </c>
      <c r="AD11" s="18">
        <f t="shared" si="5"/>
        <v>0</v>
      </c>
      <c r="AE11" s="18">
        <f t="shared" si="6"/>
        <v>0</v>
      </c>
      <c r="AF11" s="18">
        <f t="shared" si="7"/>
        <v>0</v>
      </c>
      <c r="AG11" s="18">
        <f t="shared" si="8"/>
        <v>0</v>
      </c>
      <c r="AH11" s="18">
        <f t="shared" si="9"/>
        <v>0</v>
      </c>
      <c r="AI11" s="18">
        <f t="shared" si="10"/>
        <v>0</v>
      </c>
      <c r="AJ11" s="18">
        <f t="shared" si="11"/>
        <v>0</v>
      </c>
      <c r="AK11" s="18">
        <f t="shared" si="12"/>
        <v>0</v>
      </c>
      <c r="AL11" s="18">
        <f t="shared" si="13"/>
        <v>0</v>
      </c>
      <c r="AM11" s="19">
        <f t="shared" si="14"/>
        <v>0</v>
      </c>
      <c r="AN11" s="18">
        <f t="shared" si="15"/>
        <v>0</v>
      </c>
      <c r="AO11" s="18">
        <f t="shared" si="16"/>
        <v>0</v>
      </c>
      <c r="AP11" s="5">
        <f t="shared" si="17"/>
        <v>0</v>
      </c>
      <c r="AQ11" s="18">
        <f t="shared" si="18"/>
        <v>0</v>
      </c>
      <c r="AR11" s="18">
        <f t="shared" si="19"/>
        <v>0</v>
      </c>
      <c r="AS11" s="18">
        <f t="shared" si="20"/>
        <v>0</v>
      </c>
      <c r="AT11" s="18" t="b">
        <f t="shared" si="21"/>
        <v>0</v>
      </c>
      <c r="AU11" s="18"/>
      <c r="AV11" s="18"/>
      <c r="AW11" s="18"/>
      <c r="AX11" s="18"/>
    </row>
    <row r="12" spans="1:50">
      <c r="A12" s="13">
        <f t="shared" si="22"/>
        <v>11</v>
      </c>
      <c r="B12" s="4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 t="e">
        <f t="shared" si="0"/>
        <v>#DIV/0!</v>
      </c>
      <c r="Z12" s="16" t="e">
        <f t="shared" si="1"/>
        <v>#DIV/0!</v>
      </c>
      <c r="AA12" s="15" t="e">
        <f t="shared" si="2"/>
        <v>#DIV/0!</v>
      </c>
      <c r="AB12" s="17">
        <f t="shared" si="3"/>
        <v>0</v>
      </c>
      <c r="AC12" s="18">
        <f t="shared" si="4"/>
        <v>0</v>
      </c>
      <c r="AD12" s="18">
        <f t="shared" si="5"/>
        <v>0</v>
      </c>
      <c r="AE12" s="18">
        <f t="shared" si="6"/>
        <v>0</v>
      </c>
      <c r="AF12" s="18">
        <f t="shared" si="7"/>
        <v>0</v>
      </c>
      <c r="AG12" s="18">
        <f t="shared" si="8"/>
        <v>0</v>
      </c>
      <c r="AH12" s="18">
        <f t="shared" si="9"/>
        <v>0</v>
      </c>
      <c r="AI12" s="18">
        <f t="shared" si="10"/>
        <v>0</v>
      </c>
      <c r="AJ12" s="18">
        <f t="shared" si="11"/>
        <v>0</v>
      </c>
      <c r="AK12" s="18">
        <f t="shared" si="12"/>
        <v>0</v>
      </c>
      <c r="AL12" s="18">
        <f t="shared" si="13"/>
        <v>0</v>
      </c>
      <c r="AM12" s="19">
        <f t="shared" si="14"/>
        <v>0</v>
      </c>
      <c r="AN12" s="18">
        <f t="shared" si="15"/>
        <v>0</v>
      </c>
      <c r="AO12" s="18">
        <f t="shared" si="16"/>
        <v>0</v>
      </c>
      <c r="AP12" s="5">
        <f t="shared" si="17"/>
        <v>0</v>
      </c>
      <c r="AQ12" s="18">
        <f t="shared" si="18"/>
        <v>0</v>
      </c>
      <c r="AR12" s="18">
        <f t="shared" si="19"/>
        <v>0</v>
      </c>
      <c r="AS12" s="18">
        <f t="shared" si="20"/>
        <v>0</v>
      </c>
      <c r="AT12" s="18" t="b">
        <f t="shared" si="21"/>
        <v>0</v>
      </c>
      <c r="AU12" s="18"/>
      <c r="AV12" s="18"/>
      <c r="AW12" s="18"/>
      <c r="AX12" s="18"/>
    </row>
    <row r="13" spans="1:50">
      <c r="A13" s="13">
        <f t="shared" si="22"/>
        <v>12</v>
      </c>
      <c r="B13" s="4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5" t="e">
        <f t="shared" si="0"/>
        <v>#DIV/0!</v>
      </c>
      <c r="Z13" s="16" t="e">
        <f t="shared" si="1"/>
        <v>#DIV/0!</v>
      </c>
      <c r="AA13" s="15" t="e">
        <f t="shared" si="2"/>
        <v>#DIV/0!</v>
      </c>
      <c r="AB13" s="17">
        <f t="shared" si="3"/>
        <v>0</v>
      </c>
      <c r="AC13" s="18">
        <f t="shared" si="4"/>
        <v>0</v>
      </c>
      <c r="AD13" s="18">
        <f t="shared" si="5"/>
        <v>0</v>
      </c>
      <c r="AE13" s="18">
        <f t="shared" si="6"/>
        <v>0</v>
      </c>
      <c r="AF13" s="18">
        <f t="shared" si="7"/>
        <v>0</v>
      </c>
      <c r="AG13" s="18">
        <f t="shared" si="8"/>
        <v>0</v>
      </c>
      <c r="AH13" s="18">
        <f t="shared" si="9"/>
        <v>0</v>
      </c>
      <c r="AI13" s="18">
        <f t="shared" si="10"/>
        <v>0</v>
      </c>
      <c r="AJ13" s="18">
        <f t="shared" si="11"/>
        <v>0</v>
      </c>
      <c r="AK13" s="18">
        <f t="shared" si="12"/>
        <v>0</v>
      </c>
      <c r="AL13" s="18">
        <f t="shared" si="13"/>
        <v>0</v>
      </c>
      <c r="AM13" s="19">
        <f t="shared" si="14"/>
        <v>0</v>
      </c>
      <c r="AN13" s="18">
        <f t="shared" si="15"/>
        <v>0</v>
      </c>
      <c r="AO13" s="18">
        <f t="shared" si="16"/>
        <v>0</v>
      </c>
      <c r="AP13" s="5">
        <f t="shared" si="17"/>
        <v>0</v>
      </c>
      <c r="AQ13" s="18">
        <f t="shared" si="18"/>
        <v>0</v>
      </c>
      <c r="AR13" s="18">
        <f t="shared" si="19"/>
        <v>0</v>
      </c>
      <c r="AS13" s="18">
        <f t="shared" si="20"/>
        <v>0</v>
      </c>
      <c r="AT13" s="18" t="b">
        <f t="shared" si="21"/>
        <v>0</v>
      </c>
      <c r="AU13" s="18"/>
      <c r="AV13" s="18"/>
      <c r="AW13" s="18"/>
      <c r="AX13" s="18"/>
    </row>
    <row r="14" spans="1:50">
      <c r="A14" s="13">
        <f t="shared" si="22"/>
        <v>13</v>
      </c>
      <c r="B14" s="7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 t="e">
        <f t="shared" si="0"/>
        <v>#DIV/0!</v>
      </c>
      <c r="Z14" s="16" t="e">
        <f t="shared" si="1"/>
        <v>#DIV/0!</v>
      </c>
      <c r="AA14" s="15" t="e">
        <f t="shared" si="2"/>
        <v>#DIV/0!</v>
      </c>
      <c r="AB14" s="17">
        <f t="shared" si="3"/>
        <v>0</v>
      </c>
      <c r="AC14" s="18">
        <f t="shared" si="4"/>
        <v>0</v>
      </c>
      <c r="AD14" s="18">
        <f t="shared" si="5"/>
        <v>0</v>
      </c>
      <c r="AE14" s="18">
        <f t="shared" si="6"/>
        <v>0</v>
      </c>
      <c r="AF14" s="18">
        <f t="shared" si="7"/>
        <v>0</v>
      </c>
      <c r="AG14" s="18">
        <f t="shared" si="8"/>
        <v>0</v>
      </c>
      <c r="AH14" s="18">
        <f t="shared" si="9"/>
        <v>0</v>
      </c>
      <c r="AI14" s="18">
        <f t="shared" si="10"/>
        <v>0</v>
      </c>
      <c r="AJ14" s="18">
        <f t="shared" si="11"/>
        <v>0</v>
      </c>
      <c r="AK14" s="18">
        <f t="shared" si="12"/>
        <v>0</v>
      </c>
      <c r="AL14" s="18">
        <f t="shared" si="13"/>
        <v>0</v>
      </c>
      <c r="AM14" s="19">
        <f t="shared" si="14"/>
        <v>0</v>
      </c>
      <c r="AN14" s="18">
        <f t="shared" si="15"/>
        <v>0</v>
      </c>
      <c r="AO14" s="18">
        <f t="shared" si="16"/>
        <v>0</v>
      </c>
      <c r="AP14" s="5">
        <f t="shared" si="17"/>
        <v>0</v>
      </c>
      <c r="AQ14" s="18">
        <f t="shared" si="18"/>
        <v>0</v>
      </c>
      <c r="AR14" s="18">
        <f t="shared" si="19"/>
        <v>0</v>
      </c>
      <c r="AS14" s="18">
        <f t="shared" si="20"/>
        <v>0</v>
      </c>
      <c r="AT14" s="18" t="b">
        <f t="shared" si="21"/>
        <v>0</v>
      </c>
      <c r="AU14" s="18"/>
      <c r="AV14" s="18"/>
      <c r="AW14" s="18"/>
      <c r="AX14" s="18"/>
    </row>
    <row r="15" spans="1:50">
      <c r="A15" s="13">
        <f t="shared" si="22"/>
        <v>14</v>
      </c>
      <c r="B15" s="4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5" t="e">
        <f t="shared" si="0"/>
        <v>#DIV/0!</v>
      </c>
      <c r="Z15" s="16" t="e">
        <f t="shared" si="1"/>
        <v>#DIV/0!</v>
      </c>
      <c r="AA15" s="15" t="e">
        <f t="shared" si="2"/>
        <v>#DIV/0!</v>
      </c>
      <c r="AB15" s="17">
        <f t="shared" si="3"/>
        <v>0</v>
      </c>
      <c r="AC15" s="18">
        <f t="shared" si="4"/>
        <v>0</v>
      </c>
      <c r="AD15" s="18">
        <f t="shared" si="5"/>
        <v>0</v>
      </c>
      <c r="AE15" s="18">
        <f t="shared" si="6"/>
        <v>0</v>
      </c>
      <c r="AF15" s="18">
        <f t="shared" si="7"/>
        <v>0</v>
      </c>
      <c r="AG15" s="18">
        <f t="shared" si="8"/>
        <v>0</v>
      </c>
      <c r="AH15" s="18">
        <f t="shared" si="9"/>
        <v>0</v>
      </c>
      <c r="AI15" s="18">
        <f t="shared" si="10"/>
        <v>0</v>
      </c>
      <c r="AJ15" s="18">
        <f t="shared" si="11"/>
        <v>0</v>
      </c>
      <c r="AK15" s="18">
        <f t="shared" si="12"/>
        <v>0</v>
      </c>
      <c r="AL15" s="18">
        <f t="shared" si="13"/>
        <v>0</v>
      </c>
      <c r="AM15" s="19">
        <f t="shared" si="14"/>
        <v>0</v>
      </c>
      <c r="AN15" s="18">
        <f t="shared" si="15"/>
        <v>0</v>
      </c>
      <c r="AO15" s="18">
        <f t="shared" si="16"/>
        <v>0</v>
      </c>
      <c r="AP15" s="5">
        <f t="shared" si="17"/>
        <v>0</v>
      </c>
      <c r="AQ15" s="18">
        <f t="shared" si="18"/>
        <v>0</v>
      </c>
      <c r="AR15" s="18">
        <f t="shared" si="19"/>
        <v>0</v>
      </c>
      <c r="AS15" s="18">
        <f t="shared" si="20"/>
        <v>0</v>
      </c>
      <c r="AT15" s="18" t="b">
        <f t="shared" si="21"/>
        <v>0</v>
      </c>
      <c r="AU15" s="18"/>
      <c r="AV15" s="18"/>
      <c r="AW15" s="18"/>
      <c r="AX15" s="18"/>
    </row>
    <row r="16" spans="1:50">
      <c r="A16" s="13">
        <f t="shared" si="22"/>
        <v>15</v>
      </c>
      <c r="B16" s="4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 t="e">
        <f t="shared" si="0"/>
        <v>#DIV/0!</v>
      </c>
      <c r="Z16" s="16" t="e">
        <f t="shared" si="1"/>
        <v>#DIV/0!</v>
      </c>
      <c r="AA16" s="15" t="e">
        <f t="shared" si="2"/>
        <v>#DIV/0!</v>
      </c>
      <c r="AB16" s="17">
        <f t="shared" si="3"/>
        <v>0</v>
      </c>
      <c r="AC16" s="18">
        <f t="shared" si="4"/>
        <v>0</v>
      </c>
      <c r="AD16" s="18">
        <f t="shared" si="5"/>
        <v>0</v>
      </c>
      <c r="AE16" s="18">
        <f t="shared" si="6"/>
        <v>0</v>
      </c>
      <c r="AF16" s="18">
        <f t="shared" si="7"/>
        <v>0</v>
      </c>
      <c r="AG16" s="18">
        <f t="shared" si="8"/>
        <v>0</v>
      </c>
      <c r="AH16" s="18">
        <f t="shared" si="9"/>
        <v>0</v>
      </c>
      <c r="AI16" s="18">
        <f t="shared" si="10"/>
        <v>0</v>
      </c>
      <c r="AJ16" s="18">
        <f t="shared" si="11"/>
        <v>0</v>
      </c>
      <c r="AK16" s="18">
        <f t="shared" si="12"/>
        <v>0</v>
      </c>
      <c r="AL16" s="18">
        <f t="shared" si="13"/>
        <v>0</v>
      </c>
      <c r="AM16" s="19">
        <f t="shared" si="14"/>
        <v>0</v>
      </c>
      <c r="AN16" s="18">
        <f t="shared" si="15"/>
        <v>0</v>
      </c>
      <c r="AO16" s="18">
        <f t="shared" si="16"/>
        <v>0</v>
      </c>
      <c r="AP16" s="5">
        <f t="shared" si="17"/>
        <v>0</v>
      </c>
      <c r="AQ16" s="18">
        <f t="shared" si="18"/>
        <v>0</v>
      </c>
      <c r="AR16" s="18">
        <f t="shared" si="19"/>
        <v>0</v>
      </c>
      <c r="AS16" s="18">
        <f t="shared" si="20"/>
        <v>0</v>
      </c>
      <c r="AT16" s="18" t="b">
        <f t="shared" si="21"/>
        <v>0</v>
      </c>
      <c r="AU16" s="18"/>
      <c r="AV16" s="18"/>
      <c r="AW16" s="18"/>
      <c r="AX16" s="18"/>
    </row>
    <row r="17" spans="1:50">
      <c r="A17" s="13">
        <f t="shared" si="22"/>
        <v>16</v>
      </c>
      <c r="B17" s="4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 t="e">
        <f t="shared" si="0"/>
        <v>#DIV/0!</v>
      </c>
      <c r="Z17" s="16" t="e">
        <f t="shared" si="1"/>
        <v>#DIV/0!</v>
      </c>
      <c r="AA17" s="15" t="e">
        <f t="shared" si="2"/>
        <v>#DIV/0!</v>
      </c>
      <c r="AB17" s="17">
        <f t="shared" si="3"/>
        <v>0</v>
      </c>
      <c r="AC17" s="18">
        <f t="shared" si="4"/>
        <v>0</v>
      </c>
      <c r="AD17" s="18">
        <f t="shared" si="5"/>
        <v>0</v>
      </c>
      <c r="AE17" s="18">
        <f t="shared" si="6"/>
        <v>0</v>
      </c>
      <c r="AF17" s="18">
        <f t="shared" si="7"/>
        <v>0</v>
      </c>
      <c r="AG17" s="18">
        <f t="shared" si="8"/>
        <v>0</v>
      </c>
      <c r="AH17" s="18">
        <f t="shared" si="9"/>
        <v>0</v>
      </c>
      <c r="AI17" s="18">
        <f t="shared" si="10"/>
        <v>0</v>
      </c>
      <c r="AJ17" s="18">
        <f t="shared" si="11"/>
        <v>0</v>
      </c>
      <c r="AK17" s="18">
        <f t="shared" si="12"/>
        <v>0</v>
      </c>
      <c r="AL17" s="18">
        <f t="shared" si="13"/>
        <v>0</v>
      </c>
      <c r="AM17" s="19">
        <f t="shared" si="14"/>
        <v>0</v>
      </c>
      <c r="AN17" s="18">
        <f t="shared" si="15"/>
        <v>0</v>
      </c>
      <c r="AO17" s="18">
        <f t="shared" si="16"/>
        <v>0</v>
      </c>
      <c r="AP17" s="5">
        <f t="shared" si="17"/>
        <v>0</v>
      </c>
      <c r="AQ17" s="18">
        <f t="shared" si="18"/>
        <v>0</v>
      </c>
      <c r="AR17" s="18">
        <f t="shared" si="19"/>
        <v>0</v>
      </c>
      <c r="AS17" s="18">
        <f t="shared" si="20"/>
        <v>0</v>
      </c>
      <c r="AT17" s="18" t="b">
        <f t="shared" si="21"/>
        <v>0</v>
      </c>
      <c r="AU17" s="18"/>
      <c r="AV17" s="18"/>
      <c r="AW17" s="18"/>
      <c r="AX17" s="18"/>
    </row>
    <row r="18" spans="1:50">
      <c r="A18" s="13">
        <f t="shared" si="22"/>
        <v>17</v>
      </c>
      <c r="B18" s="4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5" t="e">
        <f t="shared" si="0"/>
        <v>#DIV/0!</v>
      </c>
      <c r="Z18" s="16" t="e">
        <f t="shared" si="1"/>
        <v>#DIV/0!</v>
      </c>
      <c r="AA18" s="15" t="e">
        <f t="shared" si="2"/>
        <v>#DIV/0!</v>
      </c>
      <c r="AB18" s="17">
        <f t="shared" si="3"/>
        <v>0</v>
      </c>
      <c r="AC18" s="18">
        <f t="shared" si="4"/>
        <v>0</v>
      </c>
      <c r="AD18" s="18">
        <f t="shared" si="5"/>
        <v>0</v>
      </c>
      <c r="AE18" s="18">
        <f t="shared" si="6"/>
        <v>0</v>
      </c>
      <c r="AF18" s="18">
        <f t="shared" si="7"/>
        <v>0</v>
      </c>
      <c r="AG18" s="18">
        <f t="shared" si="8"/>
        <v>0</v>
      </c>
      <c r="AH18" s="18">
        <f t="shared" si="9"/>
        <v>0</v>
      </c>
      <c r="AI18" s="18">
        <f t="shared" si="10"/>
        <v>0</v>
      </c>
      <c r="AJ18" s="18">
        <f t="shared" si="11"/>
        <v>0</v>
      </c>
      <c r="AK18" s="18">
        <f t="shared" si="12"/>
        <v>0</v>
      </c>
      <c r="AL18" s="18">
        <f t="shared" si="13"/>
        <v>0</v>
      </c>
      <c r="AM18" s="19">
        <f t="shared" si="14"/>
        <v>0</v>
      </c>
      <c r="AN18" s="18">
        <f t="shared" si="15"/>
        <v>0</v>
      </c>
      <c r="AO18" s="18">
        <f t="shared" si="16"/>
        <v>0</v>
      </c>
      <c r="AP18" s="5">
        <f t="shared" si="17"/>
        <v>0</v>
      </c>
      <c r="AQ18" s="18">
        <f t="shared" si="18"/>
        <v>0</v>
      </c>
      <c r="AR18" s="18"/>
      <c r="AS18" s="18"/>
      <c r="AT18" s="18"/>
      <c r="AU18" s="18"/>
      <c r="AV18" s="18"/>
      <c r="AW18" s="18"/>
      <c r="AX18" s="18"/>
    </row>
    <row r="19" spans="1:50">
      <c r="A19" s="13">
        <f t="shared" si="22"/>
        <v>18</v>
      </c>
      <c r="B19" s="4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5" t="e">
        <f t="shared" si="0"/>
        <v>#DIV/0!</v>
      </c>
      <c r="Z19" s="16" t="e">
        <f t="shared" si="1"/>
        <v>#DIV/0!</v>
      </c>
      <c r="AA19" s="15" t="e">
        <f t="shared" si="2"/>
        <v>#DIV/0!</v>
      </c>
      <c r="AB19" s="17">
        <f t="shared" si="3"/>
        <v>0</v>
      </c>
      <c r="AC19" s="18">
        <f t="shared" si="4"/>
        <v>0</v>
      </c>
      <c r="AD19" s="18">
        <f t="shared" si="5"/>
        <v>0</v>
      </c>
      <c r="AE19" s="18">
        <f t="shared" si="6"/>
        <v>0</v>
      </c>
      <c r="AF19" s="18">
        <f t="shared" si="7"/>
        <v>0</v>
      </c>
      <c r="AG19" s="18">
        <f t="shared" si="8"/>
        <v>0</v>
      </c>
      <c r="AH19" s="18">
        <f t="shared" si="9"/>
        <v>0</v>
      </c>
      <c r="AI19" s="18">
        <f t="shared" si="10"/>
        <v>0</v>
      </c>
      <c r="AJ19" s="18">
        <f t="shared" si="11"/>
        <v>0</v>
      </c>
      <c r="AK19" s="18">
        <f t="shared" si="12"/>
        <v>0</v>
      </c>
      <c r="AL19" s="18">
        <f t="shared" si="13"/>
        <v>0</v>
      </c>
      <c r="AM19" s="19">
        <f t="shared" si="14"/>
        <v>0</v>
      </c>
      <c r="AN19" s="18">
        <f t="shared" si="15"/>
        <v>0</v>
      </c>
      <c r="AO19" s="18">
        <f t="shared" si="16"/>
        <v>0</v>
      </c>
      <c r="AP19" s="5">
        <f t="shared" si="17"/>
        <v>0</v>
      </c>
      <c r="AQ19" s="18">
        <f t="shared" si="18"/>
        <v>0</v>
      </c>
      <c r="AR19" s="18"/>
      <c r="AS19" s="18"/>
      <c r="AT19" s="18"/>
      <c r="AU19" s="18"/>
      <c r="AV19" s="18"/>
      <c r="AW19" s="18"/>
      <c r="AX19" s="18"/>
    </row>
    <row r="20" spans="1:50">
      <c r="A20" s="13">
        <f t="shared" si="22"/>
        <v>19</v>
      </c>
      <c r="B20" s="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 t="e">
        <f t="shared" si="0"/>
        <v>#DIV/0!</v>
      </c>
      <c r="Z20" s="16" t="e">
        <f t="shared" si="1"/>
        <v>#DIV/0!</v>
      </c>
      <c r="AA20" s="15" t="e">
        <f t="shared" si="2"/>
        <v>#DIV/0!</v>
      </c>
      <c r="AB20" s="17">
        <f t="shared" si="3"/>
        <v>0</v>
      </c>
      <c r="AC20" s="18">
        <f t="shared" si="4"/>
        <v>0</v>
      </c>
      <c r="AD20" s="18">
        <f t="shared" si="5"/>
        <v>0</v>
      </c>
      <c r="AE20" s="18">
        <f t="shared" si="6"/>
        <v>0</v>
      </c>
      <c r="AF20" s="18">
        <f t="shared" si="7"/>
        <v>0</v>
      </c>
      <c r="AG20" s="18">
        <f t="shared" si="8"/>
        <v>0</v>
      </c>
      <c r="AH20" s="18">
        <f t="shared" si="9"/>
        <v>0</v>
      </c>
      <c r="AI20" s="18">
        <f t="shared" si="10"/>
        <v>0</v>
      </c>
      <c r="AJ20" s="18">
        <f t="shared" si="11"/>
        <v>0</v>
      </c>
      <c r="AK20" s="18">
        <f t="shared" si="12"/>
        <v>0</v>
      </c>
      <c r="AL20" s="18">
        <f t="shared" si="13"/>
        <v>0</v>
      </c>
      <c r="AM20" s="19">
        <f t="shared" si="14"/>
        <v>0</v>
      </c>
      <c r="AN20" s="18">
        <f t="shared" si="15"/>
        <v>0</v>
      </c>
      <c r="AO20" s="18">
        <f t="shared" si="16"/>
        <v>0</v>
      </c>
      <c r="AP20" s="5">
        <f t="shared" si="17"/>
        <v>0</v>
      </c>
      <c r="AQ20" s="18">
        <f t="shared" si="18"/>
        <v>0</v>
      </c>
      <c r="AR20" s="18"/>
      <c r="AS20" s="18"/>
      <c r="AT20" s="18"/>
      <c r="AU20" s="18"/>
      <c r="AV20" s="18"/>
      <c r="AW20" s="18"/>
      <c r="AX20" s="18"/>
    </row>
    <row r="21" spans="1:50" ht="15.75" customHeight="1">
      <c r="A21" s="13">
        <f t="shared" si="22"/>
        <v>20</v>
      </c>
      <c r="B21" s="4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15" t="e">
        <f t="shared" si="0"/>
        <v>#DIV/0!</v>
      </c>
      <c r="Z21" s="16" t="e">
        <f t="shared" si="1"/>
        <v>#DIV/0!</v>
      </c>
      <c r="AA21" s="15" t="e">
        <f t="shared" si="2"/>
        <v>#DIV/0!</v>
      </c>
      <c r="AB21" s="17">
        <f t="shared" si="3"/>
        <v>0</v>
      </c>
      <c r="AC21" s="18">
        <f t="shared" si="4"/>
        <v>0</v>
      </c>
      <c r="AD21" s="18">
        <f t="shared" si="5"/>
        <v>0</v>
      </c>
      <c r="AE21" s="18">
        <f t="shared" si="6"/>
        <v>0</v>
      </c>
      <c r="AF21" s="18">
        <f t="shared" si="7"/>
        <v>0</v>
      </c>
      <c r="AG21" s="18">
        <f t="shared" si="8"/>
        <v>0</v>
      </c>
      <c r="AH21" s="18">
        <f t="shared" si="9"/>
        <v>0</v>
      </c>
      <c r="AI21" s="18">
        <f t="shared" si="10"/>
        <v>0</v>
      </c>
      <c r="AJ21" s="18">
        <f t="shared" si="11"/>
        <v>0</v>
      </c>
      <c r="AK21" s="18">
        <f t="shared" si="12"/>
        <v>0</v>
      </c>
      <c r="AL21" s="18">
        <f t="shared" si="13"/>
        <v>0</v>
      </c>
      <c r="AM21" s="19">
        <f t="shared" si="14"/>
        <v>0</v>
      </c>
      <c r="AN21" s="18">
        <f t="shared" si="15"/>
        <v>0</v>
      </c>
      <c r="AO21" s="18">
        <f t="shared" si="16"/>
        <v>0</v>
      </c>
      <c r="AP21" s="5">
        <f t="shared" si="17"/>
        <v>0</v>
      </c>
      <c r="AQ21" s="18">
        <f t="shared" si="18"/>
        <v>0</v>
      </c>
      <c r="AR21" s="18"/>
      <c r="AS21" s="18"/>
      <c r="AT21" s="18"/>
      <c r="AU21" s="18"/>
      <c r="AV21" s="18"/>
      <c r="AW21" s="18"/>
      <c r="AX21" s="18"/>
    </row>
    <row r="22" spans="1:50" ht="15.75" customHeight="1">
      <c r="A22" s="13">
        <f t="shared" si="22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4"/>
      <c r="P22" s="14"/>
      <c r="Q22" s="14"/>
      <c r="R22" s="14"/>
      <c r="S22" s="14"/>
      <c r="T22" s="20"/>
      <c r="U22" s="20"/>
      <c r="V22" s="20"/>
      <c r="W22" s="20"/>
      <c r="X22" s="20"/>
      <c r="Y22" s="15" t="e">
        <f t="shared" si="0"/>
        <v>#DIV/0!</v>
      </c>
      <c r="Z22" s="16" t="e">
        <f t="shared" si="1"/>
        <v>#DIV/0!</v>
      </c>
      <c r="AA22" s="15" t="e">
        <f t="shared" si="2"/>
        <v>#DIV/0!</v>
      </c>
      <c r="AB22" s="17">
        <f t="shared" si="3"/>
        <v>0</v>
      </c>
      <c r="AC22" s="18">
        <f t="shared" si="4"/>
        <v>0</v>
      </c>
      <c r="AD22" s="18">
        <f t="shared" si="5"/>
        <v>0</v>
      </c>
      <c r="AE22" s="18">
        <f t="shared" si="6"/>
        <v>0</v>
      </c>
      <c r="AF22" s="18">
        <f t="shared" si="7"/>
        <v>0</v>
      </c>
      <c r="AG22" s="18">
        <f t="shared" si="8"/>
        <v>0</v>
      </c>
      <c r="AH22" s="18">
        <f t="shared" si="9"/>
        <v>0</v>
      </c>
      <c r="AI22" s="18">
        <f t="shared" si="10"/>
        <v>0</v>
      </c>
      <c r="AJ22" s="18">
        <f t="shared" si="11"/>
        <v>0</v>
      </c>
      <c r="AK22" s="18">
        <f t="shared" si="12"/>
        <v>0</v>
      </c>
      <c r="AL22" s="18">
        <f t="shared" si="13"/>
        <v>0</v>
      </c>
      <c r="AM22" s="19">
        <f t="shared" si="14"/>
        <v>0</v>
      </c>
      <c r="AN22" s="18">
        <f t="shared" si="15"/>
        <v>0</v>
      </c>
      <c r="AO22" s="18">
        <f t="shared" si="16"/>
        <v>0</v>
      </c>
      <c r="AP22" s="5">
        <f t="shared" si="17"/>
        <v>0</v>
      </c>
      <c r="AQ22" s="18">
        <f t="shared" si="18"/>
        <v>0</v>
      </c>
      <c r="AR22" s="18"/>
      <c r="AS22" s="18"/>
      <c r="AT22" s="18"/>
      <c r="AU22" s="18"/>
      <c r="AV22" s="18"/>
      <c r="AW22" s="18"/>
      <c r="AX22" s="18"/>
    </row>
    <row r="23" spans="1:50" ht="15.75" customHeight="1">
      <c r="A23" s="13">
        <f t="shared" si="22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4"/>
      <c r="P23" s="14"/>
      <c r="Q23" s="14"/>
      <c r="R23" s="14"/>
      <c r="S23" s="14"/>
      <c r="T23" s="20"/>
      <c r="U23" s="20"/>
      <c r="V23" s="20"/>
      <c r="W23" s="20"/>
      <c r="X23" s="20"/>
      <c r="Y23" s="15" t="e">
        <f t="shared" si="0"/>
        <v>#DIV/0!</v>
      </c>
      <c r="Z23" s="16" t="e">
        <f t="shared" si="1"/>
        <v>#DIV/0!</v>
      </c>
      <c r="AA23" s="15" t="e">
        <f t="shared" si="2"/>
        <v>#DIV/0!</v>
      </c>
      <c r="AB23" s="17">
        <f t="shared" si="3"/>
        <v>0</v>
      </c>
      <c r="AC23" s="18">
        <f t="shared" si="4"/>
        <v>0</v>
      </c>
      <c r="AD23" s="18">
        <f t="shared" si="5"/>
        <v>0</v>
      </c>
      <c r="AE23" s="18">
        <f t="shared" si="6"/>
        <v>0</v>
      </c>
      <c r="AF23" s="18">
        <f t="shared" si="7"/>
        <v>0</v>
      </c>
      <c r="AG23" s="18">
        <f t="shared" si="8"/>
        <v>0</v>
      </c>
      <c r="AH23" s="18">
        <f t="shared" si="9"/>
        <v>0</v>
      </c>
      <c r="AI23" s="18">
        <f t="shared" si="10"/>
        <v>0</v>
      </c>
      <c r="AJ23" s="18">
        <f t="shared" si="11"/>
        <v>0</v>
      </c>
      <c r="AK23" s="18">
        <f t="shared" si="12"/>
        <v>0</v>
      </c>
      <c r="AL23" s="18">
        <f t="shared" si="13"/>
        <v>0</v>
      </c>
      <c r="AM23" s="19">
        <f t="shared" si="14"/>
        <v>0</v>
      </c>
      <c r="AN23" s="18">
        <f t="shared" si="15"/>
        <v>0</v>
      </c>
      <c r="AO23" s="18">
        <f t="shared" si="16"/>
        <v>0</v>
      </c>
      <c r="AP23" s="5">
        <f t="shared" si="17"/>
        <v>0</v>
      </c>
      <c r="AQ23" s="18">
        <f t="shared" si="18"/>
        <v>0</v>
      </c>
      <c r="AR23" s="18"/>
      <c r="AS23" s="18"/>
      <c r="AT23" s="18"/>
      <c r="AU23" s="18"/>
      <c r="AV23" s="18"/>
      <c r="AW23" s="18"/>
      <c r="AX23" s="18"/>
    </row>
    <row r="24" spans="1:50" ht="15.75" customHeight="1">
      <c r="A24" s="13">
        <f t="shared" si="22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4"/>
      <c r="P24" s="14"/>
      <c r="Q24" s="14"/>
      <c r="R24" s="14"/>
      <c r="S24" s="14"/>
      <c r="T24" s="20"/>
      <c r="U24" s="20"/>
      <c r="V24" s="20"/>
      <c r="W24" s="20"/>
      <c r="X24" s="20"/>
      <c r="Y24" s="15" t="e">
        <f t="shared" si="0"/>
        <v>#DIV/0!</v>
      </c>
      <c r="Z24" s="16" t="e">
        <f t="shared" si="1"/>
        <v>#DIV/0!</v>
      </c>
      <c r="AA24" s="15" t="e">
        <f t="shared" si="2"/>
        <v>#DIV/0!</v>
      </c>
      <c r="AB24" s="17">
        <f t="shared" si="3"/>
        <v>0</v>
      </c>
      <c r="AC24" s="18">
        <f t="shared" si="4"/>
        <v>0</v>
      </c>
      <c r="AD24" s="18">
        <f t="shared" si="5"/>
        <v>0</v>
      </c>
      <c r="AE24" s="18">
        <f t="shared" si="6"/>
        <v>0</v>
      </c>
      <c r="AF24" s="18">
        <f t="shared" si="7"/>
        <v>0</v>
      </c>
      <c r="AG24" s="18">
        <f t="shared" si="8"/>
        <v>0</v>
      </c>
      <c r="AH24" s="18">
        <f t="shared" si="9"/>
        <v>0</v>
      </c>
      <c r="AI24" s="18">
        <f t="shared" si="10"/>
        <v>0</v>
      </c>
      <c r="AJ24" s="18">
        <f t="shared" si="11"/>
        <v>0</v>
      </c>
      <c r="AK24" s="18">
        <f t="shared" si="12"/>
        <v>0</v>
      </c>
      <c r="AL24" s="18">
        <f t="shared" si="13"/>
        <v>0</v>
      </c>
      <c r="AM24" s="19">
        <f t="shared" si="14"/>
        <v>0</v>
      </c>
      <c r="AN24" s="18">
        <f t="shared" si="15"/>
        <v>0</v>
      </c>
      <c r="AO24" s="18">
        <f t="shared" si="16"/>
        <v>0</v>
      </c>
      <c r="AP24" s="5">
        <f t="shared" si="17"/>
        <v>0</v>
      </c>
      <c r="AQ24" s="18">
        <f t="shared" si="18"/>
        <v>0</v>
      </c>
      <c r="AR24" s="18"/>
      <c r="AS24" s="18"/>
      <c r="AT24" s="18"/>
      <c r="AU24" s="18"/>
      <c r="AV24" s="18"/>
      <c r="AW24" s="18"/>
      <c r="AX24" s="18"/>
    </row>
    <row r="25" spans="1:50" ht="15.75" customHeight="1">
      <c r="A25" s="13">
        <f t="shared" si="22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4"/>
      <c r="P25" s="14"/>
      <c r="Q25" s="14"/>
      <c r="R25" s="14"/>
      <c r="S25" s="14"/>
      <c r="T25" s="20"/>
      <c r="U25" s="20"/>
      <c r="V25" s="20"/>
      <c r="W25" s="20"/>
      <c r="X25" s="20"/>
      <c r="Y25" s="15" t="e">
        <f t="shared" si="0"/>
        <v>#DIV/0!</v>
      </c>
      <c r="Z25" s="16" t="e">
        <f t="shared" si="1"/>
        <v>#DIV/0!</v>
      </c>
      <c r="AA25" s="15" t="e">
        <f t="shared" si="2"/>
        <v>#DIV/0!</v>
      </c>
      <c r="AB25" s="17">
        <f t="shared" si="3"/>
        <v>0</v>
      </c>
      <c r="AC25" s="18">
        <f t="shared" si="4"/>
        <v>0</v>
      </c>
      <c r="AD25" s="18">
        <f t="shared" si="5"/>
        <v>0</v>
      </c>
      <c r="AE25" s="18">
        <f t="shared" si="6"/>
        <v>0</v>
      </c>
      <c r="AF25" s="18">
        <f t="shared" si="7"/>
        <v>0</v>
      </c>
      <c r="AG25" s="18">
        <f t="shared" si="8"/>
        <v>0</v>
      </c>
      <c r="AH25" s="18">
        <f t="shared" si="9"/>
        <v>0</v>
      </c>
      <c r="AI25" s="18">
        <f t="shared" si="10"/>
        <v>0</v>
      </c>
      <c r="AJ25" s="18">
        <f t="shared" si="11"/>
        <v>0</v>
      </c>
      <c r="AK25" s="18">
        <f t="shared" si="12"/>
        <v>0</v>
      </c>
      <c r="AL25" s="18">
        <f t="shared" si="13"/>
        <v>0</v>
      </c>
      <c r="AM25" s="19">
        <f t="shared" si="14"/>
        <v>0</v>
      </c>
      <c r="AN25" s="18">
        <f t="shared" si="15"/>
        <v>0</v>
      </c>
      <c r="AO25" s="18">
        <f t="shared" si="16"/>
        <v>0</v>
      </c>
      <c r="AP25" s="5">
        <f t="shared" si="17"/>
        <v>0</v>
      </c>
      <c r="AQ25" s="18">
        <f t="shared" si="18"/>
        <v>0</v>
      </c>
      <c r="AR25" s="18"/>
      <c r="AS25" s="18"/>
      <c r="AT25" s="18"/>
      <c r="AU25" s="18"/>
      <c r="AV25" s="18"/>
      <c r="AW25" s="18"/>
      <c r="AX25" s="18"/>
    </row>
    <row r="26" spans="1:50" ht="15.75" customHeight="1">
      <c r="A26" s="13">
        <f t="shared" si="22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4"/>
      <c r="P26" s="14"/>
      <c r="Q26" s="14"/>
      <c r="R26" s="14"/>
      <c r="S26" s="14"/>
      <c r="T26" s="20"/>
      <c r="U26" s="20"/>
      <c r="V26" s="20"/>
      <c r="W26" s="20"/>
      <c r="X26" s="20"/>
      <c r="Y26" s="15" t="e">
        <f t="shared" si="0"/>
        <v>#DIV/0!</v>
      </c>
      <c r="Z26" s="16" t="e">
        <f t="shared" si="1"/>
        <v>#DIV/0!</v>
      </c>
      <c r="AA26" s="15" t="e">
        <f t="shared" si="2"/>
        <v>#DIV/0!</v>
      </c>
      <c r="AB26" s="17">
        <f t="shared" si="3"/>
        <v>0</v>
      </c>
      <c r="AC26" s="18">
        <f t="shared" si="4"/>
        <v>0</v>
      </c>
      <c r="AD26" s="18">
        <f t="shared" si="5"/>
        <v>0</v>
      </c>
      <c r="AE26" s="18">
        <f t="shared" si="6"/>
        <v>0</v>
      </c>
      <c r="AF26" s="18">
        <f t="shared" si="7"/>
        <v>0</v>
      </c>
      <c r="AG26" s="18">
        <f t="shared" si="8"/>
        <v>0</v>
      </c>
      <c r="AH26" s="18">
        <f t="shared" si="9"/>
        <v>0</v>
      </c>
      <c r="AI26" s="18">
        <f t="shared" si="10"/>
        <v>0</v>
      </c>
      <c r="AJ26" s="18">
        <f t="shared" si="11"/>
        <v>0</v>
      </c>
      <c r="AK26" s="18">
        <f t="shared" si="12"/>
        <v>0</v>
      </c>
      <c r="AL26" s="18">
        <f t="shared" si="13"/>
        <v>0</v>
      </c>
      <c r="AM26" s="19">
        <f t="shared" si="14"/>
        <v>0</v>
      </c>
      <c r="AN26" s="18">
        <f t="shared" si="15"/>
        <v>0</v>
      </c>
      <c r="AO26" s="18">
        <f t="shared" si="16"/>
        <v>0</v>
      </c>
      <c r="AP26" s="5">
        <f t="shared" si="17"/>
        <v>0</v>
      </c>
      <c r="AQ26" s="18">
        <f t="shared" si="18"/>
        <v>0</v>
      </c>
      <c r="AR26" s="18"/>
      <c r="AS26" s="18"/>
      <c r="AT26" s="18"/>
      <c r="AU26" s="18"/>
      <c r="AV26" s="18"/>
      <c r="AW26" s="18"/>
      <c r="AX26" s="18"/>
    </row>
    <row r="27" spans="1:50" ht="15.75" customHeight="1">
      <c r="A27" s="13">
        <f t="shared" si="22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4"/>
      <c r="P27" s="14"/>
      <c r="Q27" s="14"/>
      <c r="R27" s="14"/>
      <c r="S27" s="14"/>
      <c r="T27" s="20"/>
      <c r="U27" s="20"/>
      <c r="V27" s="20"/>
      <c r="W27" s="20"/>
      <c r="X27" s="20"/>
      <c r="Y27" s="15" t="e">
        <f t="shared" si="0"/>
        <v>#DIV/0!</v>
      </c>
      <c r="Z27" s="16" t="e">
        <f t="shared" si="1"/>
        <v>#DIV/0!</v>
      </c>
      <c r="AA27" s="15" t="e">
        <f t="shared" si="2"/>
        <v>#DIV/0!</v>
      </c>
      <c r="AB27" s="17">
        <f t="shared" si="3"/>
        <v>0</v>
      </c>
      <c r="AC27" s="18">
        <f t="shared" si="4"/>
        <v>0</v>
      </c>
      <c r="AD27" s="18">
        <f t="shared" si="5"/>
        <v>0</v>
      </c>
      <c r="AE27" s="18">
        <f t="shared" si="6"/>
        <v>0</v>
      </c>
      <c r="AF27" s="18">
        <f t="shared" si="7"/>
        <v>0</v>
      </c>
      <c r="AG27" s="18">
        <f t="shared" si="8"/>
        <v>0</v>
      </c>
      <c r="AH27" s="18">
        <f t="shared" si="9"/>
        <v>0</v>
      </c>
      <c r="AI27" s="18">
        <f t="shared" si="10"/>
        <v>0</v>
      </c>
      <c r="AJ27" s="18">
        <f t="shared" si="11"/>
        <v>0</v>
      </c>
      <c r="AK27" s="18">
        <f t="shared" si="12"/>
        <v>0</v>
      </c>
      <c r="AL27" s="18">
        <f t="shared" si="13"/>
        <v>0</v>
      </c>
      <c r="AM27" s="19">
        <f t="shared" si="14"/>
        <v>0</v>
      </c>
      <c r="AN27" s="18">
        <f t="shared" si="15"/>
        <v>0</v>
      </c>
      <c r="AO27" s="18">
        <f t="shared" si="16"/>
        <v>0</v>
      </c>
      <c r="AP27" s="5">
        <f t="shared" si="17"/>
        <v>0</v>
      </c>
      <c r="AQ27" s="18">
        <f t="shared" si="18"/>
        <v>0</v>
      </c>
      <c r="AR27" s="18"/>
      <c r="AS27" s="18"/>
      <c r="AT27" s="18"/>
      <c r="AU27" s="18"/>
      <c r="AV27" s="18"/>
      <c r="AW27" s="18"/>
      <c r="AX27" s="18"/>
    </row>
    <row r="28" spans="1:50" ht="15.75" customHeight="1">
      <c r="A28" s="13">
        <f t="shared" si="22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4"/>
      <c r="P28" s="14"/>
      <c r="Q28" s="14"/>
      <c r="R28" s="14"/>
      <c r="S28" s="14"/>
      <c r="T28" s="20"/>
      <c r="U28" s="20"/>
      <c r="V28" s="20"/>
      <c r="W28" s="20"/>
      <c r="X28" s="20"/>
      <c r="Y28" s="15" t="e">
        <f t="shared" si="0"/>
        <v>#DIV/0!</v>
      </c>
      <c r="Z28" s="16" t="e">
        <f t="shared" si="1"/>
        <v>#DIV/0!</v>
      </c>
      <c r="AA28" s="15" t="e">
        <f t="shared" si="2"/>
        <v>#DIV/0!</v>
      </c>
      <c r="AB28" s="17">
        <f t="shared" si="3"/>
        <v>0</v>
      </c>
      <c r="AC28" s="18">
        <f t="shared" si="4"/>
        <v>0</v>
      </c>
      <c r="AD28" s="18">
        <f t="shared" si="5"/>
        <v>0</v>
      </c>
      <c r="AE28" s="18">
        <f t="shared" si="6"/>
        <v>0</v>
      </c>
      <c r="AF28" s="18">
        <f t="shared" si="7"/>
        <v>0</v>
      </c>
      <c r="AG28" s="18">
        <f t="shared" si="8"/>
        <v>0</v>
      </c>
      <c r="AH28" s="18">
        <f t="shared" si="9"/>
        <v>0</v>
      </c>
      <c r="AI28" s="18">
        <f t="shared" si="10"/>
        <v>0</v>
      </c>
      <c r="AJ28" s="18">
        <f t="shared" si="11"/>
        <v>0</v>
      </c>
      <c r="AK28" s="18">
        <f t="shared" si="12"/>
        <v>0</v>
      </c>
      <c r="AL28" s="18">
        <f t="shared" si="13"/>
        <v>0</v>
      </c>
      <c r="AM28" s="19">
        <f t="shared" si="14"/>
        <v>0</v>
      </c>
      <c r="AN28" s="18">
        <f t="shared" si="15"/>
        <v>0</v>
      </c>
      <c r="AO28" s="18">
        <f t="shared" si="16"/>
        <v>0</v>
      </c>
      <c r="AP28" s="5">
        <f t="shared" si="17"/>
        <v>0</v>
      </c>
      <c r="AQ28" s="18">
        <f t="shared" si="18"/>
        <v>0</v>
      </c>
      <c r="AR28" s="18"/>
      <c r="AS28" s="18"/>
      <c r="AT28" s="18"/>
      <c r="AU28" s="18"/>
      <c r="AV28" s="18"/>
      <c r="AW28" s="18"/>
      <c r="AX28" s="18"/>
    </row>
    <row r="29" spans="1:50" ht="15.75" customHeight="1">
      <c r="A29" s="13">
        <f t="shared" si="22"/>
        <v>28</v>
      </c>
      <c r="B29" s="4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4"/>
      <c r="P29" s="14"/>
      <c r="Q29" s="14"/>
      <c r="R29" s="14"/>
      <c r="S29" s="14"/>
      <c r="T29" s="20"/>
      <c r="U29" s="20"/>
      <c r="V29" s="20"/>
      <c r="W29" s="20"/>
      <c r="X29" s="20"/>
      <c r="Y29" s="15" t="e">
        <f t="shared" si="0"/>
        <v>#DIV/0!</v>
      </c>
      <c r="Z29" s="16" t="e">
        <f t="shared" si="1"/>
        <v>#DIV/0!</v>
      </c>
      <c r="AA29" s="15" t="e">
        <f t="shared" si="2"/>
        <v>#DIV/0!</v>
      </c>
      <c r="AB29" s="17">
        <f t="shared" si="3"/>
        <v>0</v>
      </c>
      <c r="AC29" s="18">
        <f t="shared" si="4"/>
        <v>0</v>
      </c>
      <c r="AD29" s="18">
        <f t="shared" si="5"/>
        <v>0</v>
      </c>
      <c r="AE29" s="18">
        <f t="shared" si="6"/>
        <v>0</v>
      </c>
      <c r="AF29" s="18">
        <f t="shared" si="7"/>
        <v>0</v>
      </c>
      <c r="AG29" s="18">
        <f t="shared" si="8"/>
        <v>0</v>
      </c>
      <c r="AH29" s="18">
        <f t="shared" si="9"/>
        <v>0</v>
      </c>
      <c r="AI29" s="18">
        <f t="shared" si="10"/>
        <v>0</v>
      </c>
      <c r="AJ29" s="18">
        <f t="shared" si="11"/>
        <v>0</v>
      </c>
      <c r="AK29" s="18">
        <f t="shared" si="12"/>
        <v>0</v>
      </c>
      <c r="AL29" s="18">
        <f t="shared" si="13"/>
        <v>0</v>
      </c>
      <c r="AM29" s="19">
        <f t="shared" si="14"/>
        <v>0</v>
      </c>
      <c r="AN29" s="18">
        <f t="shared" si="15"/>
        <v>0</v>
      </c>
      <c r="AO29" s="18">
        <f t="shared" si="16"/>
        <v>0</v>
      </c>
      <c r="AP29" s="5">
        <f t="shared" si="17"/>
        <v>0</v>
      </c>
      <c r="AQ29" s="18">
        <f t="shared" si="18"/>
        <v>0</v>
      </c>
      <c r="AR29" s="18"/>
      <c r="AS29" s="18"/>
      <c r="AT29" s="18"/>
      <c r="AU29" s="18"/>
      <c r="AV29" s="18"/>
      <c r="AW29" s="18"/>
      <c r="AX29" s="18"/>
    </row>
    <row r="30" spans="1:50" ht="15.75" customHeight="1">
      <c r="A30" s="13">
        <f t="shared" si="22"/>
        <v>29</v>
      </c>
      <c r="B30" s="6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/>
      <c r="P30" s="14"/>
      <c r="Q30" s="14"/>
      <c r="R30" s="14"/>
      <c r="S30" s="14"/>
      <c r="T30" s="20"/>
      <c r="U30" s="20"/>
      <c r="V30" s="20"/>
      <c r="W30" s="20"/>
      <c r="X30" s="20"/>
      <c r="Y30" s="15" t="e">
        <f t="shared" si="0"/>
        <v>#DIV/0!</v>
      </c>
      <c r="Z30" s="16" t="e">
        <f t="shared" si="1"/>
        <v>#DIV/0!</v>
      </c>
      <c r="AA30" s="15" t="e">
        <f t="shared" si="2"/>
        <v>#DIV/0!</v>
      </c>
      <c r="AB30" s="17">
        <f t="shared" si="3"/>
        <v>0</v>
      </c>
      <c r="AC30" s="18">
        <f t="shared" si="4"/>
        <v>0</v>
      </c>
      <c r="AD30" s="18">
        <f t="shared" si="5"/>
        <v>0</v>
      </c>
      <c r="AE30" s="18">
        <f t="shared" si="6"/>
        <v>0</v>
      </c>
      <c r="AF30" s="18">
        <f t="shared" si="7"/>
        <v>0</v>
      </c>
      <c r="AG30" s="18">
        <f t="shared" si="8"/>
        <v>0</v>
      </c>
      <c r="AH30" s="18">
        <f t="shared" si="9"/>
        <v>0</v>
      </c>
      <c r="AI30" s="18">
        <f t="shared" si="10"/>
        <v>0</v>
      </c>
      <c r="AJ30" s="18">
        <f t="shared" si="11"/>
        <v>0</v>
      </c>
      <c r="AK30" s="18">
        <f t="shared" si="12"/>
        <v>0</v>
      </c>
      <c r="AL30" s="18">
        <f t="shared" si="13"/>
        <v>0</v>
      </c>
      <c r="AM30" s="19">
        <f t="shared" si="14"/>
        <v>0</v>
      </c>
      <c r="AN30" s="18">
        <f t="shared" si="15"/>
        <v>0</v>
      </c>
      <c r="AO30" s="18">
        <f t="shared" si="16"/>
        <v>0</v>
      </c>
      <c r="AP30" s="5">
        <f t="shared" si="17"/>
        <v>0</v>
      </c>
      <c r="AQ30" s="18">
        <f t="shared" si="18"/>
        <v>0</v>
      </c>
      <c r="AR30" s="18"/>
      <c r="AS30" s="18"/>
      <c r="AT30" s="18"/>
      <c r="AU30" s="18"/>
      <c r="AV30" s="18"/>
      <c r="AW30" s="18"/>
      <c r="AX30" s="18"/>
    </row>
    <row r="31" spans="1:50" ht="15.75" customHeight="1">
      <c r="A31" s="13">
        <f t="shared" si="22"/>
        <v>30</v>
      </c>
      <c r="B31" s="7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/>
      <c r="P31" s="14"/>
      <c r="Q31" s="14"/>
      <c r="R31" s="14"/>
      <c r="S31" s="14"/>
      <c r="T31" s="20"/>
      <c r="U31" s="20"/>
      <c r="V31" s="20"/>
      <c r="W31" s="20"/>
      <c r="X31" s="20"/>
      <c r="Y31" s="15" t="e">
        <f t="shared" si="0"/>
        <v>#DIV/0!</v>
      </c>
      <c r="Z31" s="16" t="e">
        <f t="shared" si="1"/>
        <v>#DIV/0!</v>
      </c>
      <c r="AA31" s="15" t="e">
        <f t="shared" si="2"/>
        <v>#DIV/0!</v>
      </c>
      <c r="AB31" s="17">
        <f t="shared" si="3"/>
        <v>0</v>
      </c>
      <c r="AC31" s="18">
        <f t="shared" si="4"/>
        <v>0</v>
      </c>
      <c r="AD31" s="18">
        <f t="shared" si="5"/>
        <v>0</v>
      </c>
      <c r="AE31" s="18">
        <f t="shared" si="6"/>
        <v>0</v>
      </c>
      <c r="AF31" s="18">
        <f t="shared" si="7"/>
        <v>0</v>
      </c>
      <c r="AG31" s="18">
        <f t="shared" si="8"/>
        <v>0</v>
      </c>
      <c r="AH31" s="18">
        <f t="shared" si="9"/>
        <v>0</v>
      </c>
      <c r="AI31" s="18">
        <f t="shared" si="10"/>
        <v>0</v>
      </c>
      <c r="AJ31" s="18">
        <f t="shared" si="11"/>
        <v>0</v>
      </c>
      <c r="AK31" s="18">
        <f t="shared" si="12"/>
        <v>0</v>
      </c>
      <c r="AL31" s="18">
        <f t="shared" si="13"/>
        <v>0</v>
      </c>
      <c r="AM31" s="19">
        <f t="shared" si="14"/>
        <v>0</v>
      </c>
      <c r="AN31" s="18">
        <f t="shared" si="15"/>
        <v>0</v>
      </c>
      <c r="AO31" s="18">
        <f t="shared" si="16"/>
        <v>0</v>
      </c>
      <c r="AP31" s="5">
        <f t="shared" si="17"/>
        <v>0</v>
      </c>
      <c r="AQ31" s="18">
        <f t="shared" si="18"/>
        <v>0</v>
      </c>
      <c r="AR31" s="18"/>
      <c r="AS31" s="18"/>
      <c r="AT31" s="18"/>
      <c r="AU31" s="18"/>
      <c r="AV31" s="18"/>
      <c r="AW31" s="18"/>
      <c r="AX31" s="18"/>
    </row>
    <row r="32" spans="1:50" ht="36.75" customHeight="1">
      <c r="A32" s="20"/>
      <c r="B32" s="23" t="s">
        <v>56</v>
      </c>
      <c r="C32" s="24">
        <f t="shared" ref="C32:X32" si="23">AVERAGE(C2:C31)</f>
        <v>9</v>
      </c>
      <c r="D32" s="24">
        <f t="shared" si="23"/>
        <v>8.8000000000000007</v>
      </c>
      <c r="E32" s="24">
        <f t="shared" si="23"/>
        <v>8.6</v>
      </c>
      <c r="F32" s="24">
        <f t="shared" si="23"/>
        <v>9.1999999999999993</v>
      </c>
      <c r="G32" s="24">
        <f t="shared" si="23"/>
        <v>9.6</v>
      </c>
      <c r="H32" s="24">
        <f t="shared" si="23"/>
        <v>9.1999999999999993</v>
      </c>
      <c r="I32" s="24">
        <f t="shared" si="23"/>
        <v>8.8000000000000007</v>
      </c>
      <c r="J32" s="24">
        <f t="shared" si="23"/>
        <v>8</v>
      </c>
      <c r="K32" s="24">
        <f t="shared" si="23"/>
        <v>8.4</v>
      </c>
      <c r="L32" s="24">
        <f t="shared" si="23"/>
        <v>8.6</v>
      </c>
      <c r="M32" s="24">
        <f t="shared" si="23"/>
        <v>8.6</v>
      </c>
      <c r="N32" s="24">
        <f t="shared" si="23"/>
        <v>10</v>
      </c>
      <c r="O32" s="24">
        <f t="shared" si="23"/>
        <v>9</v>
      </c>
      <c r="P32" s="24">
        <f t="shared" si="23"/>
        <v>9.1999999999999993</v>
      </c>
      <c r="Q32" s="24">
        <f t="shared" si="23"/>
        <v>8.4</v>
      </c>
      <c r="R32" s="24">
        <f t="shared" si="23"/>
        <v>10.199999999999999</v>
      </c>
      <c r="S32" s="24">
        <f t="shared" si="23"/>
        <v>9.8000000000000007</v>
      </c>
      <c r="T32" s="24" t="e">
        <f t="shared" si="23"/>
        <v>#DIV/0!</v>
      </c>
      <c r="U32" s="24" t="e">
        <f t="shared" si="23"/>
        <v>#DIV/0!</v>
      </c>
      <c r="V32" s="24" t="e">
        <f t="shared" si="23"/>
        <v>#DIV/0!</v>
      </c>
      <c r="W32" s="24" t="e">
        <f t="shared" si="23"/>
        <v>#DIV/0!</v>
      </c>
      <c r="X32" s="24" t="e">
        <f t="shared" si="23"/>
        <v>#DIV/0!</v>
      </c>
      <c r="Y32" s="24">
        <f>AVERAGE(IFERROR(C32:X32,FALSE))</f>
        <v>0</v>
      </c>
      <c r="Z32" s="25">
        <f t="shared" ref="Z32:AA32" si="24">AVERAGE(IFERROR(Z2:Z31,FALSE))</f>
        <v>0</v>
      </c>
      <c r="AA32" s="25">
        <f t="shared" si="24"/>
        <v>0</v>
      </c>
      <c r="AB32" s="17"/>
    </row>
    <row r="33" spans="1:28" ht="21" customHeight="1">
      <c r="A33" s="20"/>
      <c r="B33" s="27" t="s">
        <v>57</v>
      </c>
      <c r="C33" s="28">
        <f t="shared" ref="C33:X33" si="25">(SUM(C$35:C$43)/C$50*100)</f>
        <v>100</v>
      </c>
      <c r="D33" s="28">
        <f t="shared" si="25"/>
        <v>100</v>
      </c>
      <c r="E33" s="28">
        <f t="shared" si="25"/>
        <v>100</v>
      </c>
      <c r="F33" s="28">
        <f t="shared" si="25"/>
        <v>100</v>
      </c>
      <c r="G33" s="28">
        <f t="shared" si="25"/>
        <v>100</v>
      </c>
      <c r="H33" s="28">
        <f t="shared" si="25"/>
        <v>100</v>
      </c>
      <c r="I33" s="28">
        <f t="shared" si="25"/>
        <v>100</v>
      </c>
      <c r="J33" s="28">
        <f t="shared" si="25"/>
        <v>100</v>
      </c>
      <c r="K33" s="28">
        <f t="shared" si="25"/>
        <v>100</v>
      </c>
      <c r="L33" s="28">
        <f t="shared" si="25"/>
        <v>100</v>
      </c>
      <c r="M33" s="28">
        <f t="shared" si="25"/>
        <v>100</v>
      </c>
      <c r="N33" s="28">
        <f t="shared" si="25"/>
        <v>100</v>
      </c>
      <c r="O33" s="28">
        <f t="shared" si="25"/>
        <v>100</v>
      </c>
      <c r="P33" s="28">
        <f t="shared" si="25"/>
        <v>100</v>
      </c>
      <c r="Q33" s="28">
        <f t="shared" si="25"/>
        <v>100</v>
      </c>
      <c r="R33" s="28">
        <f t="shared" si="25"/>
        <v>100</v>
      </c>
      <c r="S33" s="28">
        <f t="shared" si="25"/>
        <v>100</v>
      </c>
      <c r="T33" s="28" t="e">
        <f t="shared" si="25"/>
        <v>#DIV/0!</v>
      </c>
      <c r="U33" s="28" t="e">
        <f t="shared" si="25"/>
        <v>#DIV/0!</v>
      </c>
      <c r="V33" s="28" t="e">
        <f t="shared" si="25"/>
        <v>#DIV/0!</v>
      </c>
      <c r="W33" s="28" t="e">
        <f t="shared" si="25"/>
        <v>#DIV/0!</v>
      </c>
      <c r="X33" s="28" t="e">
        <f t="shared" si="25"/>
        <v>#DIV/0!</v>
      </c>
      <c r="Y33" s="24">
        <f>AVERAGE(IFERROR(C33:X33,FALSE))</f>
        <v>0</v>
      </c>
      <c r="Z33" s="29"/>
      <c r="AA33" s="13"/>
      <c r="AB33" s="17"/>
    </row>
    <row r="34" spans="1:28" ht="21" customHeight="1">
      <c r="A34" s="20"/>
      <c r="B34" s="9" t="s">
        <v>32</v>
      </c>
      <c r="C34" s="28">
        <f t="shared" ref="C34:X34" si="26">(SUM(C$35:C$40)/C$50*100)</f>
        <v>100</v>
      </c>
      <c r="D34" s="28">
        <f t="shared" si="26"/>
        <v>100</v>
      </c>
      <c r="E34" s="28">
        <f t="shared" si="26"/>
        <v>60</v>
      </c>
      <c r="F34" s="28">
        <f t="shared" si="26"/>
        <v>100</v>
      </c>
      <c r="G34" s="28">
        <f t="shared" si="26"/>
        <v>100</v>
      </c>
      <c r="H34" s="28">
        <f t="shared" si="26"/>
        <v>100</v>
      </c>
      <c r="I34" s="28">
        <f t="shared" si="26"/>
        <v>80</v>
      </c>
      <c r="J34" s="28">
        <f t="shared" si="26"/>
        <v>60</v>
      </c>
      <c r="K34" s="28">
        <f t="shared" si="26"/>
        <v>80</v>
      </c>
      <c r="L34" s="28">
        <f t="shared" si="26"/>
        <v>80</v>
      </c>
      <c r="M34" s="28">
        <f t="shared" si="26"/>
        <v>80</v>
      </c>
      <c r="N34" s="28">
        <f t="shared" si="26"/>
        <v>100</v>
      </c>
      <c r="O34" s="28">
        <f t="shared" si="26"/>
        <v>80</v>
      </c>
      <c r="P34" s="28">
        <f t="shared" si="26"/>
        <v>80</v>
      </c>
      <c r="Q34" s="28">
        <f t="shared" si="26"/>
        <v>100</v>
      </c>
      <c r="R34" s="28">
        <f t="shared" si="26"/>
        <v>100</v>
      </c>
      <c r="S34" s="28">
        <f t="shared" si="26"/>
        <v>100</v>
      </c>
      <c r="T34" s="28" t="e">
        <f t="shared" si="26"/>
        <v>#DIV/0!</v>
      </c>
      <c r="U34" s="28" t="e">
        <f t="shared" si="26"/>
        <v>#DIV/0!</v>
      </c>
      <c r="V34" s="28" t="e">
        <f t="shared" si="26"/>
        <v>#DIV/0!</v>
      </c>
      <c r="W34" s="28" t="e">
        <f t="shared" si="26"/>
        <v>#DIV/0!</v>
      </c>
      <c r="X34" s="28" t="e">
        <f t="shared" si="26"/>
        <v>#DIV/0!</v>
      </c>
      <c r="Y34" s="24">
        <f>AVERAGE(IFERROR(C34:X34,FALSE))</f>
        <v>0</v>
      </c>
      <c r="Z34" s="29"/>
      <c r="AA34" s="13"/>
      <c r="AB34" s="17"/>
    </row>
    <row r="35" spans="1:28" ht="15.75" customHeight="1">
      <c r="B35" s="30" t="s">
        <v>33</v>
      </c>
      <c r="C35" s="5">
        <f t="shared" ref="C35:X35" si="27">COUNTIFS(C$2:C$31,12)</f>
        <v>0</v>
      </c>
      <c r="D35" s="5">
        <f t="shared" si="27"/>
        <v>0</v>
      </c>
      <c r="E35" s="5">
        <f t="shared" si="27"/>
        <v>2</v>
      </c>
      <c r="F35" s="5">
        <f t="shared" si="27"/>
        <v>0</v>
      </c>
      <c r="G35" s="5">
        <f t="shared" si="27"/>
        <v>0</v>
      </c>
      <c r="H35" s="5">
        <f t="shared" si="27"/>
        <v>0</v>
      </c>
      <c r="I35" s="5">
        <f t="shared" si="27"/>
        <v>0</v>
      </c>
      <c r="J35" s="5">
        <f t="shared" si="27"/>
        <v>0</v>
      </c>
      <c r="K35" s="5">
        <f t="shared" si="27"/>
        <v>0</v>
      </c>
      <c r="L35" s="5">
        <f t="shared" si="27"/>
        <v>0</v>
      </c>
      <c r="M35" s="5">
        <f t="shared" si="27"/>
        <v>0</v>
      </c>
      <c r="N35" s="5">
        <f t="shared" si="27"/>
        <v>0</v>
      </c>
      <c r="O35" s="5">
        <f t="shared" si="27"/>
        <v>0</v>
      </c>
      <c r="P35" s="5">
        <f t="shared" si="27"/>
        <v>2</v>
      </c>
      <c r="Q35" s="5">
        <f t="shared" si="27"/>
        <v>0</v>
      </c>
      <c r="R35" s="5">
        <f t="shared" si="27"/>
        <v>0</v>
      </c>
      <c r="S35" s="5">
        <f t="shared" si="27"/>
        <v>0</v>
      </c>
      <c r="T35" s="5">
        <f t="shared" si="27"/>
        <v>0</v>
      </c>
      <c r="U35" s="5">
        <f t="shared" si="27"/>
        <v>0</v>
      </c>
      <c r="V35" s="5">
        <f t="shared" si="27"/>
        <v>0</v>
      </c>
      <c r="W35" s="5">
        <f t="shared" si="27"/>
        <v>0</v>
      </c>
      <c r="X35" s="5">
        <f t="shared" si="27"/>
        <v>0</v>
      </c>
      <c r="Z35" s="31"/>
    </row>
    <row r="36" spans="1:28" ht="15.75" customHeight="1">
      <c r="B36" s="30" t="s">
        <v>34</v>
      </c>
      <c r="C36" s="5">
        <f t="shared" ref="C36:X36" si="28">COUNTIFS(C$2:C$31,11)</f>
        <v>2</v>
      </c>
      <c r="D36" s="5">
        <f t="shared" si="28"/>
        <v>0</v>
      </c>
      <c r="E36" s="5">
        <f t="shared" si="28"/>
        <v>0</v>
      </c>
      <c r="F36" s="5">
        <f t="shared" si="28"/>
        <v>2</v>
      </c>
      <c r="G36" s="5">
        <f t="shared" si="28"/>
        <v>2</v>
      </c>
      <c r="H36" s="5">
        <f t="shared" si="28"/>
        <v>2</v>
      </c>
      <c r="I36" s="5">
        <f t="shared" si="28"/>
        <v>2</v>
      </c>
      <c r="J36" s="5">
        <f t="shared" si="28"/>
        <v>1</v>
      </c>
      <c r="K36" s="5">
        <f t="shared" si="28"/>
        <v>1</v>
      </c>
      <c r="L36" s="5">
        <f t="shared" si="28"/>
        <v>0</v>
      </c>
      <c r="M36" s="5">
        <f t="shared" si="28"/>
        <v>0</v>
      </c>
      <c r="N36" s="5">
        <f t="shared" si="28"/>
        <v>2</v>
      </c>
      <c r="O36" s="5">
        <f t="shared" si="28"/>
        <v>2</v>
      </c>
      <c r="P36" s="5">
        <f t="shared" si="28"/>
        <v>0</v>
      </c>
      <c r="Q36" s="5">
        <f t="shared" si="28"/>
        <v>0</v>
      </c>
      <c r="R36" s="5">
        <f t="shared" si="28"/>
        <v>2</v>
      </c>
      <c r="S36" s="5">
        <f t="shared" si="28"/>
        <v>2</v>
      </c>
      <c r="T36" s="5">
        <f t="shared" si="28"/>
        <v>0</v>
      </c>
      <c r="U36" s="5">
        <f t="shared" si="28"/>
        <v>0</v>
      </c>
      <c r="V36" s="5">
        <f t="shared" si="28"/>
        <v>0</v>
      </c>
      <c r="W36" s="5">
        <f t="shared" si="28"/>
        <v>0</v>
      </c>
      <c r="X36" s="5">
        <f t="shared" si="28"/>
        <v>0</v>
      </c>
      <c r="Z36" s="31"/>
    </row>
    <row r="37" spans="1:28" ht="15.75" customHeight="1">
      <c r="B37" s="30" t="s">
        <v>35</v>
      </c>
      <c r="C37" s="5">
        <f t="shared" ref="C37:X37" si="29">COUNTIFS(C$2:C$31,10)</f>
        <v>0</v>
      </c>
      <c r="D37" s="5">
        <f t="shared" si="29"/>
        <v>2</v>
      </c>
      <c r="E37" s="5">
        <f t="shared" si="29"/>
        <v>0</v>
      </c>
      <c r="F37" s="5">
        <f t="shared" si="29"/>
        <v>0</v>
      </c>
      <c r="G37" s="5">
        <f t="shared" si="29"/>
        <v>0</v>
      </c>
      <c r="H37" s="5">
        <f t="shared" si="29"/>
        <v>0</v>
      </c>
      <c r="I37" s="5">
        <f t="shared" si="29"/>
        <v>0</v>
      </c>
      <c r="J37" s="5">
        <f t="shared" si="29"/>
        <v>1</v>
      </c>
      <c r="K37" s="5">
        <f t="shared" si="29"/>
        <v>1</v>
      </c>
      <c r="L37" s="5">
        <f t="shared" si="29"/>
        <v>2</v>
      </c>
      <c r="M37" s="5">
        <f t="shared" si="29"/>
        <v>2</v>
      </c>
      <c r="N37" s="5">
        <f t="shared" si="29"/>
        <v>1</v>
      </c>
      <c r="O37" s="5">
        <f t="shared" si="29"/>
        <v>1</v>
      </c>
      <c r="P37" s="5">
        <f t="shared" si="29"/>
        <v>0</v>
      </c>
      <c r="Q37" s="5">
        <f t="shared" si="29"/>
        <v>2</v>
      </c>
      <c r="R37" s="5">
        <f t="shared" si="29"/>
        <v>2</v>
      </c>
      <c r="S37" s="5">
        <f t="shared" si="29"/>
        <v>2</v>
      </c>
      <c r="T37" s="5">
        <f t="shared" si="29"/>
        <v>0</v>
      </c>
      <c r="U37" s="5">
        <f t="shared" si="29"/>
        <v>0</v>
      </c>
      <c r="V37" s="5">
        <f t="shared" si="29"/>
        <v>0</v>
      </c>
      <c r="W37" s="5">
        <f t="shared" si="29"/>
        <v>0</v>
      </c>
      <c r="X37" s="5">
        <f t="shared" si="29"/>
        <v>0</v>
      </c>
      <c r="Z37" s="31"/>
    </row>
    <row r="38" spans="1:28" ht="15.75" customHeight="1">
      <c r="B38" s="30" t="s">
        <v>36</v>
      </c>
      <c r="C38" s="5">
        <f t="shared" ref="C38:X38" si="30">COUNTIFS(C$2:C$31,9)</f>
        <v>0</v>
      </c>
      <c r="D38" s="5">
        <f t="shared" si="30"/>
        <v>1</v>
      </c>
      <c r="E38" s="5">
        <f t="shared" si="30"/>
        <v>0</v>
      </c>
      <c r="F38" s="5">
        <f t="shared" si="30"/>
        <v>1</v>
      </c>
      <c r="G38" s="5">
        <f t="shared" si="30"/>
        <v>2</v>
      </c>
      <c r="H38" s="5">
        <f t="shared" si="30"/>
        <v>1</v>
      </c>
      <c r="I38" s="5">
        <f t="shared" si="30"/>
        <v>1</v>
      </c>
      <c r="J38" s="5">
        <f t="shared" si="30"/>
        <v>0</v>
      </c>
      <c r="K38" s="5">
        <f t="shared" si="30"/>
        <v>1</v>
      </c>
      <c r="L38" s="5">
        <f t="shared" si="30"/>
        <v>1</v>
      </c>
      <c r="M38" s="5">
        <f t="shared" si="30"/>
        <v>1</v>
      </c>
      <c r="N38" s="5">
        <f t="shared" si="30"/>
        <v>2</v>
      </c>
      <c r="O38" s="5">
        <f t="shared" si="30"/>
        <v>0</v>
      </c>
      <c r="P38" s="5">
        <f t="shared" si="30"/>
        <v>1</v>
      </c>
      <c r="Q38" s="5">
        <f t="shared" si="30"/>
        <v>0</v>
      </c>
      <c r="R38" s="5">
        <f t="shared" si="30"/>
        <v>1</v>
      </c>
      <c r="S38" s="5">
        <f t="shared" si="30"/>
        <v>0</v>
      </c>
      <c r="T38" s="5">
        <f t="shared" si="30"/>
        <v>0</v>
      </c>
      <c r="U38" s="5">
        <f t="shared" si="30"/>
        <v>0</v>
      </c>
      <c r="V38" s="5">
        <f t="shared" si="30"/>
        <v>0</v>
      </c>
      <c r="W38" s="5">
        <f t="shared" si="30"/>
        <v>0</v>
      </c>
      <c r="X38" s="5">
        <f t="shared" si="30"/>
        <v>0</v>
      </c>
      <c r="Z38" s="31"/>
    </row>
    <row r="39" spans="1:28" ht="15.75" customHeight="1">
      <c r="B39" s="30" t="s">
        <v>37</v>
      </c>
      <c r="C39" s="5">
        <f t="shared" ref="C39:X39" si="31">COUNTIFS(C$2:C$31,8)</f>
        <v>2</v>
      </c>
      <c r="D39" s="5">
        <f t="shared" si="31"/>
        <v>1</v>
      </c>
      <c r="E39" s="5">
        <f t="shared" si="31"/>
        <v>0</v>
      </c>
      <c r="F39" s="5">
        <f t="shared" si="31"/>
        <v>1</v>
      </c>
      <c r="G39" s="5">
        <f t="shared" si="31"/>
        <v>1</v>
      </c>
      <c r="H39" s="5">
        <f t="shared" si="31"/>
        <v>1</v>
      </c>
      <c r="I39" s="5">
        <f t="shared" si="31"/>
        <v>1</v>
      </c>
      <c r="J39" s="5">
        <f t="shared" si="31"/>
        <v>1</v>
      </c>
      <c r="K39" s="5">
        <f t="shared" si="31"/>
        <v>0</v>
      </c>
      <c r="L39" s="5">
        <f t="shared" si="31"/>
        <v>1</v>
      </c>
      <c r="M39" s="5">
        <f t="shared" si="31"/>
        <v>1</v>
      </c>
      <c r="N39" s="5">
        <f t="shared" si="31"/>
        <v>0</v>
      </c>
      <c r="O39" s="5">
        <f t="shared" si="31"/>
        <v>0</v>
      </c>
      <c r="P39" s="5">
        <f t="shared" si="31"/>
        <v>1</v>
      </c>
      <c r="Q39" s="5">
        <f t="shared" si="31"/>
        <v>1</v>
      </c>
      <c r="R39" s="5">
        <f t="shared" si="31"/>
        <v>0</v>
      </c>
      <c r="S39" s="5">
        <f t="shared" si="31"/>
        <v>0</v>
      </c>
      <c r="T39" s="5">
        <f t="shared" si="31"/>
        <v>0</v>
      </c>
      <c r="U39" s="5">
        <f t="shared" si="31"/>
        <v>0</v>
      </c>
      <c r="V39" s="5">
        <f t="shared" si="31"/>
        <v>0</v>
      </c>
      <c r="W39" s="5">
        <f t="shared" si="31"/>
        <v>0</v>
      </c>
      <c r="X39" s="5">
        <f t="shared" si="31"/>
        <v>0</v>
      </c>
      <c r="Z39" s="31"/>
    </row>
    <row r="40" spans="1:28" ht="15.75" customHeight="1">
      <c r="B40" s="30" t="s">
        <v>38</v>
      </c>
      <c r="C40" s="5">
        <f t="shared" ref="C40:X40" si="32">COUNTIFS(C$2:C$31,7)</f>
        <v>1</v>
      </c>
      <c r="D40" s="5">
        <f t="shared" si="32"/>
        <v>1</v>
      </c>
      <c r="E40" s="5">
        <f t="shared" si="32"/>
        <v>1</v>
      </c>
      <c r="F40" s="5">
        <f t="shared" si="32"/>
        <v>1</v>
      </c>
      <c r="G40" s="5">
        <f t="shared" si="32"/>
        <v>0</v>
      </c>
      <c r="H40" s="5">
        <f t="shared" si="32"/>
        <v>1</v>
      </c>
      <c r="I40" s="5">
        <f t="shared" si="32"/>
        <v>0</v>
      </c>
      <c r="J40" s="5">
        <f t="shared" si="32"/>
        <v>0</v>
      </c>
      <c r="K40" s="5">
        <f t="shared" si="32"/>
        <v>1</v>
      </c>
      <c r="L40" s="5">
        <f t="shared" si="32"/>
        <v>0</v>
      </c>
      <c r="M40" s="5">
        <f t="shared" si="32"/>
        <v>0</v>
      </c>
      <c r="N40" s="5">
        <f t="shared" si="32"/>
        <v>0</v>
      </c>
      <c r="O40" s="5">
        <f t="shared" si="32"/>
        <v>1</v>
      </c>
      <c r="P40" s="5">
        <f t="shared" si="32"/>
        <v>0</v>
      </c>
      <c r="Q40" s="5">
        <f t="shared" si="32"/>
        <v>2</v>
      </c>
      <c r="R40" s="5">
        <f t="shared" si="32"/>
        <v>0</v>
      </c>
      <c r="S40" s="5">
        <f t="shared" si="32"/>
        <v>1</v>
      </c>
      <c r="T40" s="5">
        <f t="shared" si="32"/>
        <v>0</v>
      </c>
      <c r="U40" s="5">
        <f t="shared" si="32"/>
        <v>0</v>
      </c>
      <c r="V40" s="5">
        <f t="shared" si="32"/>
        <v>0</v>
      </c>
      <c r="W40" s="5">
        <f t="shared" si="32"/>
        <v>0</v>
      </c>
      <c r="X40" s="5">
        <f t="shared" si="32"/>
        <v>0</v>
      </c>
      <c r="Z40" s="31"/>
    </row>
    <row r="41" spans="1:28" ht="15.75" customHeight="1">
      <c r="B41" s="30" t="s">
        <v>39</v>
      </c>
      <c r="C41" s="5">
        <f t="shared" ref="C41:X41" si="33">COUNTIFS(C$2:C$31,6)</f>
        <v>0</v>
      </c>
      <c r="D41" s="5">
        <f t="shared" si="33"/>
        <v>0</v>
      </c>
      <c r="E41" s="5">
        <f t="shared" si="33"/>
        <v>2</v>
      </c>
      <c r="F41" s="5">
        <f t="shared" si="33"/>
        <v>0</v>
      </c>
      <c r="G41" s="5">
        <f t="shared" si="33"/>
        <v>0</v>
      </c>
      <c r="H41" s="5">
        <f t="shared" si="33"/>
        <v>0</v>
      </c>
      <c r="I41" s="5">
        <f t="shared" si="33"/>
        <v>0</v>
      </c>
      <c r="J41" s="5">
        <f t="shared" si="33"/>
        <v>1</v>
      </c>
      <c r="K41" s="5">
        <f t="shared" si="33"/>
        <v>0</v>
      </c>
      <c r="L41" s="5">
        <f t="shared" si="33"/>
        <v>1</v>
      </c>
      <c r="M41" s="5">
        <f t="shared" si="33"/>
        <v>1</v>
      </c>
      <c r="N41" s="5">
        <f t="shared" si="33"/>
        <v>0</v>
      </c>
      <c r="O41" s="5">
        <f t="shared" si="33"/>
        <v>1</v>
      </c>
      <c r="P41" s="5">
        <f t="shared" si="33"/>
        <v>0</v>
      </c>
      <c r="Q41" s="5">
        <f t="shared" si="33"/>
        <v>0</v>
      </c>
      <c r="R41" s="5">
        <f t="shared" si="33"/>
        <v>0</v>
      </c>
      <c r="S41" s="5">
        <f t="shared" si="33"/>
        <v>0</v>
      </c>
      <c r="T41" s="5">
        <f t="shared" si="33"/>
        <v>0</v>
      </c>
      <c r="U41" s="5">
        <f t="shared" si="33"/>
        <v>0</v>
      </c>
      <c r="V41" s="5">
        <f t="shared" si="33"/>
        <v>0</v>
      </c>
      <c r="W41" s="5">
        <f t="shared" si="33"/>
        <v>0</v>
      </c>
      <c r="X41" s="5">
        <f t="shared" si="33"/>
        <v>0</v>
      </c>
      <c r="Z41" s="31"/>
    </row>
    <row r="42" spans="1:28" ht="15.75" customHeight="1">
      <c r="B42" s="30" t="s">
        <v>40</v>
      </c>
      <c r="C42" s="5">
        <f t="shared" ref="C42:X42" si="34">COUNTIFS(C$2:C$31,5)</f>
        <v>0</v>
      </c>
      <c r="D42" s="5">
        <f t="shared" si="34"/>
        <v>0</v>
      </c>
      <c r="E42" s="5">
        <f t="shared" si="34"/>
        <v>0</v>
      </c>
      <c r="F42" s="5">
        <f t="shared" si="34"/>
        <v>0</v>
      </c>
      <c r="G42" s="5">
        <f t="shared" si="34"/>
        <v>0</v>
      </c>
      <c r="H42" s="5">
        <f t="shared" si="34"/>
        <v>0</v>
      </c>
      <c r="I42" s="5">
        <f t="shared" si="34"/>
        <v>1</v>
      </c>
      <c r="J42" s="5">
        <f t="shared" si="34"/>
        <v>1</v>
      </c>
      <c r="K42" s="5">
        <f t="shared" si="34"/>
        <v>1</v>
      </c>
      <c r="L42" s="5">
        <f t="shared" si="34"/>
        <v>0</v>
      </c>
      <c r="M42" s="5">
        <f t="shared" si="34"/>
        <v>0</v>
      </c>
      <c r="N42" s="5">
        <f t="shared" si="34"/>
        <v>0</v>
      </c>
      <c r="O42" s="5">
        <f t="shared" si="34"/>
        <v>0</v>
      </c>
      <c r="P42" s="5">
        <f t="shared" si="34"/>
        <v>1</v>
      </c>
      <c r="Q42" s="5">
        <f t="shared" si="34"/>
        <v>0</v>
      </c>
      <c r="R42" s="5">
        <f t="shared" si="34"/>
        <v>0</v>
      </c>
      <c r="S42" s="5">
        <f t="shared" si="34"/>
        <v>0</v>
      </c>
      <c r="T42" s="5">
        <f t="shared" si="34"/>
        <v>0</v>
      </c>
      <c r="U42" s="5">
        <f t="shared" si="34"/>
        <v>0</v>
      </c>
      <c r="V42" s="5">
        <f t="shared" si="34"/>
        <v>0</v>
      </c>
      <c r="W42" s="5">
        <f t="shared" si="34"/>
        <v>0</v>
      </c>
      <c r="X42" s="5">
        <f t="shared" si="34"/>
        <v>0</v>
      </c>
      <c r="Z42" s="31"/>
    </row>
    <row r="43" spans="1:28" ht="15.75" customHeight="1">
      <c r="B43" s="30" t="s">
        <v>41</v>
      </c>
      <c r="C43" s="5">
        <f t="shared" ref="C43:X43" si="35">COUNTIFS(C$2:C$31,4)</f>
        <v>0</v>
      </c>
      <c r="D43" s="5">
        <f t="shared" si="35"/>
        <v>0</v>
      </c>
      <c r="E43" s="5">
        <f t="shared" si="35"/>
        <v>0</v>
      </c>
      <c r="F43" s="5">
        <f t="shared" si="35"/>
        <v>0</v>
      </c>
      <c r="G43" s="5">
        <f t="shared" si="35"/>
        <v>0</v>
      </c>
      <c r="H43" s="5">
        <f t="shared" si="35"/>
        <v>0</v>
      </c>
      <c r="I43" s="5">
        <f t="shared" si="35"/>
        <v>0</v>
      </c>
      <c r="J43" s="5">
        <f t="shared" si="35"/>
        <v>0</v>
      </c>
      <c r="K43" s="5">
        <f t="shared" si="35"/>
        <v>0</v>
      </c>
      <c r="L43" s="5">
        <f t="shared" si="35"/>
        <v>0</v>
      </c>
      <c r="M43" s="5">
        <f t="shared" si="35"/>
        <v>0</v>
      </c>
      <c r="N43" s="5">
        <f t="shared" si="35"/>
        <v>0</v>
      </c>
      <c r="O43" s="5">
        <f t="shared" si="35"/>
        <v>0</v>
      </c>
      <c r="P43" s="5">
        <f t="shared" si="35"/>
        <v>0</v>
      </c>
      <c r="Q43" s="5">
        <f t="shared" si="35"/>
        <v>0</v>
      </c>
      <c r="R43" s="5">
        <f t="shared" si="35"/>
        <v>0</v>
      </c>
      <c r="S43" s="5">
        <f t="shared" si="35"/>
        <v>0</v>
      </c>
      <c r="T43" s="5">
        <f t="shared" si="35"/>
        <v>0</v>
      </c>
      <c r="U43" s="5">
        <f t="shared" si="35"/>
        <v>0</v>
      </c>
      <c r="V43" s="5">
        <f t="shared" si="35"/>
        <v>0</v>
      </c>
      <c r="W43" s="5">
        <f t="shared" si="35"/>
        <v>0</v>
      </c>
      <c r="X43" s="5">
        <f t="shared" si="35"/>
        <v>0</v>
      </c>
      <c r="Z43" s="31"/>
    </row>
    <row r="44" spans="1:28" ht="15.75" customHeight="1">
      <c r="B44" s="30" t="s">
        <v>42</v>
      </c>
      <c r="C44" s="5">
        <f t="shared" ref="C44:X44" si="36">COUNTIFS(C$2:C$31,3)</f>
        <v>0</v>
      </c>
      <c r="D44" s="5">
        <f t="shared" si="36"/>
        <v>0</v>
      </c>
      <c r="E44" s="5">
        <f t="shared" si="36"/>
        <v>0</v>
      </c>
      <c r="F44" s="5">
        <f t="shared" si="36"/>
        <v>0</v>
      </c>
      <c r="G44" s="5">
        <f t="shared" si="36"/>
        <v>0</v>
      </c>
      <c r="H44" s="5">
        <f t="shared" si="36"/>
        <v>0</v>
      </c>
      <c r="I44" s="5">
        <f t="shared" si="36"/>
        <v>0</v>
      </c>
      <c r="J44" s="5">
        <f t="shared" si="36"/>
        <v>0</v>
      </c>
      <c r="K44" s="5">
        <f t="shared" si="36"/>
        <v>0</v>
      </c>
      <c r="L44" s="5">
        <f t="shared" si="36"/>
        <v>0</v>
      </c>
      <c r="M44" s="5">
        <f t="shared" si="36"/>
        <v>0</v>
      </c>
      <c r="N44" s="5">
        <f t="shared" si="36"/>
        <v>0</v>
      </c>
      <c r="O44" s="5">
        <f t="shared" si="36"/>
        <v>0</v>
      </c>
      <c r="P44" s="5">
        <f t="shared" si="36"/>
        <v>0</v>
      </c>
      <c r="Q44" s="5">
        <f t="shared" si="36"/>
        <v>0</v>
      </c>
      <c r="R44" s="5">
        <f t="shared" si="36"/>
        <v>0</v>
      </c>
      <c r="S44" s="5">
        <f t="shared" si="36"/>
        <v>0</v>
      </c>
      <c r="T44" s="5">
        <f t="shared" si="36"/>
        <v>0</v>
      </c>
      <c r="U44" s="5">
        <f t="shared" si="36"/>
        <v>0</v>
      </c>
      <c r="V44" s="5">
        <f t="shared" si="36"/>
        <v>0</v>
      </c>
      <c r="W44" s="5">
        <f t="shared" si="36"/>
        <v>0</v>
      </c>
      <c r="X44" s="5">
        <f t="shared" si="36"/>
        <v>0</v>
      </c>
      <c r="Z44" s="31"/>
    </row>
    <row r="45" spans="1:28" ht="15.75" customHeight="1">
      <c r="B45" s="30" t="s">
        <v>43</v>
      </c>
      <c r="C45" s="5">
        <f t="shared" ref="C45:X45" si="37">COUNTIFS(C$2:C$31,2)</f>
        <v>0</v>
      </c>
      <c r="D45" s="5">
        <f t="shared" si="37"/>
        <v>0</v>
      </c>
      <c r="E45" s="5">
        <f t="shared" si="37"/>
        <v>0</v>
      </c>
      <c r="F45" s="5">
        <f t="shared" si="37"/>
        <v>0</v>
      </c>
      <c r="G45" s="5">
        <f t="shared" si="37"/>
        <v>0</v>
      </c>
      <c r="H45" s="5">
        <f t="shared" si="37"/>
        <v>0</v>
      </c>
      <c r="I45" s="5">
        <f t="shared" si="37"/>
        <v>0</v>
      </c>
      <c r="J45" s="5">
        <f t="shared" si="37"/>
        <v>0</v>
      </c>
      <c r="K45" s="5">
        <f t="shared" si="37"/>
        <v>0</v>
      </c>
      <c r="L45" s="5">
        <f t="shared" si="37"/>
        <v>0</v>
      </c>
      <c r="M45" s="5">
        <f t="shared" si="37"/>
        <v>0</v>
      </c>
      <c r="N45" s="5">
        <f t="shared" si="37"/>
        <v>0</v>
      </c>
      <c r="O45" s="5">
        <f t="shared" si="37"/>
        <v>0</v>
      </c>
      <c r="P45" s="5">
        <f t="shared" si="37"/>
        <v>0</v>
      </c>
      <c r="Q45" s="5">
        <f t="shared" si="37"/>
        <v>0</v>
      </c>
      <c r="R45" s="5">
        <f t="shared" si="37"/>
        <v>0</v>
      </c>
      <c r="S45" s="5">
        <f t="shared" si="37"/>
        <v>0</v>
      </c>
      <c r="T45" s="5">
        <f t="shared" si="37"/>
        <v>0</v>
      </c>
      <c r="U45" s="5">
        <f t="shared" si="37"/>
        <v>0</v>
      </c>
      <c r="V45" s="5">
        <f t="shared" si="37"/>
        <v>0</v>
      </c>
      <c r="W45" s="5">
        <f t="shared" si="37"/>
        <v>0</v>
      </c>
      <c r="X45" s="5">
        <f t="shared" si="37"/>
        <v>0</v>
      </c>
      <c r="Z45" s="31"/>
    </row>
    <row r="46" spans="1:28" ht="15.75" customHeight="1">
      <c r="B46" s="30" t="s">
        <v>44</v>
      </c>
      <c r="C46" s="5">
        <f t="shared" ref="C46:X46" si="38">COUNTIFS(C$2:C$31,1)</f>
        <v>0</v>
      </c>
      <c r="D46" s="5">
        <f t="shared" si="38"/>
        <v>0</v>
      </c>
      <c r="E46" s="5">
        <f t="shared" si="38"/>
        <v>0</v>
      </c>
      <c r="F46" s="5">
        <f t="shared" si="38"/>
        <v>0</v>
      </c>
      <c r="G46" s="5">
        <f t="shared" si="38"/>
        <v>0</v>
      </c>
      <c r="H46" s="5">
        <f t="shared" si="38"/>
        <v>0</v>
      </c>
      <c r="I46" s="5">
        <f t="shared" si="38"/>
        <v>0</v>
      </c>
      <c r="J46" s="5">
        <f t="shared" si="38"/>
        <v>0</v>
      </c>
      <c r="K46" s="5">
        <f t="shared" si="38"/>
        <v>0</v>
      </c>
      <c r="L46" s="5">
        <f t="shared" si="38"/>
        <v>0</v>
      </c>
      <c r="M46" s="5">
        <f t="shared" si="38"/>
        <v>0</v>
      </c>
      <c r="N46" s="5">
        <f t="shared" si="38"/>
        <v>0</v>
      </c>
      <c r="O46" s="5">
        <f t="shared" si="38"/>
        <v>0</v>
      </c>
      <c r="P46" s="5">
        <f t="shared" si="38"/>
        <v>0</v>
      </c>
      <c r="Q46" s="5">
        <f t="shared" si="38"/>
        <v>0</v>
      </c>
      <c r="R46" s="5">
        <f t="shared" si="38"/>
        <v>0</v>
      </c>
      <c r="S46" s="5">
        <f t="shared" si="38"/>
        <v>0</v>
      </c>
      <c r="T46" s="5">
        <f t="shared" si="38"/>
        <v>0</v>
      </c>
      <c r="U46" s="5">
        <f t="shared" si="38"/>
        <v>0</v>
      </c>
      <c r="V46" s="5">
        <f t="shared" si="38"/>
        <v>0</v>
      </c>
      <c r="W46" s="5">
        <f t="shared" si="38"/>
        <v>0</v>
      </c>
      <c r="X46" s="5">
        <f t="shared" si="38"/>
        <v>0</v>
      </c>
      <c r="Z46" s="31"/>
    </row>
    <row r="47" spans="1:28" ht="15.75" customHeight="1">
      <c r="B47" s="30" t="s">
        <v>45</v>
      </c>
      <c r="C47" s="5">
        <f t="shared" ref="C47:X47" si="39">COUNTIFS(C$2:C$31,"ЗВ")</f>
        <v>0</v>
      </c>
      <c r="D47" s="5">
        <f t="shared" si="39"/>
        <v>0</v>
      </c>
      <c r="E47" s="5">
        <f t="shared" si="39"/>
        <v>0</v>
      </c>
      <c r="F47" s="5">
        <f t="shared" si="39"/>
        <v>0</v>
      </c>
      <c r="G47" s="5">
        <f t="shared" si="39"/>
        <v>0</v>
      </c>
      <c r="H47" s="5">
        <f t="shared" si="39"/>
        <v>0</v>
      </c>
      <c r="I47" s="5">
        <f t="shared" si="39"/>
        <v>0</v>
      </c>
      <c r="J47" s="5">
        <f t="shared" si="39"/>
        <v>0</v>
      </c>
      <c r="K47" s="5">
        <f t="shared" si="39"/>
        <v>0</v>
      </c>
      <c r="L47" s="5">
        <f t="shared" si="39"/>
        <v>0</v>
      </c>
      <c r="M47" s="5">
        <f t="shared" si="39"/>
        <v>0</v>
      </c>
      <c r="N47" s="5">
        <f t="shared" si="39"/>
        <v>0</v>
      </c>
      <c r="O47" s="5">
        <f t="shared" si="39"/>
        <v>0</v>
      </c>
      <c r="P47" s="5">
        <f t="shared" si="39"/>
        <v>0</v>
      </c>
      <c r="Q47" s="5">
        <f t="shared" si="39"/>
        <v>0</v>
      </c>
      <c r="R47" s="5">
        <f t="shared" si="39"/>
        <v>0</v>
      </c>
      <c r="S47" s="5">
        <f t="shared" si="39"/>
        <v>0</v>
      </c>
      <c r="T47" s="5">
        <f t="shared" si="39"/>
        <v>0</v>
      </c>
      <c r="U47" s="5">
        <f t="shared" si="39"/>
        <v>0</v>
      </c>
      <c r="V47" s="5">
        <f t="shared" si="39"/>
        <v>0</v>
      </c>
      <c r="W47" s="5">
        <f t="shared" si="39"/>
        <v>0</v>
      </c>
      <c r="X47" s="5">
        <f t="shared" si="39"/>
        <v>0</v>
      </c>
      <c r="Z47" s="31"/>
    </row>
    <row r="48" spans="1:28" ht="15.75" customHeight="1">
      <c r="B48" s="30" t="s">
        <v>46</v>
      </c>
      <c r="C48" s="5">
        <f t="shared" ref="C48:X48" si="40">COUNTIFS($C$2:$C$31,"ЗАР")</f>
        <v>0</v>
      </c>
      <c r="D48" s="5">
        <f t="shared" si="40"/>
        <v>0</v>
      </c>
      <c r="E48" s="5">
        <f t="shared" si="40"/>
        <v>0</v>
      </c>
      <c r="F48" s="5">
        <f t="shared" si="40"/>
        <v>0</v>
      </c>
      <c r="G48" s="5">
        <f t="shared" si="40"/>
        <v>0</v>
      </c>
      <c r="H48" s="5">
        <f t="shared" si="40"/>
        <v>0</v>
      </c>
      <c r="I48" s="5">
        <f t="shared" si="40"/>
        <v>0</v>
      </c>
      <c r="J48" s="5">
        <f t="shared" si="40"/>
        <v>0</v>
      </c>
      <c r="K48" s="5">
        <f t="shared" si="40"/>
        <v>0</v>
      </c>
      <c r="L48" s="5">
        <f t="shared" si="40"/>
        <v>0</v>
      </c>
      <c r="M48" s="5">
        <f t="shared" si="40"/>
        <v>0</v>
      </c>
      <c r="N48" s="5">
        <f t="shared" si="40"/>
        <v>0</v>
      </c>
      <c r="O48" s="5">
        <f t="shared" si="40"/>
        <v>0</v>
      </c>
      <c r="P48" s="5">
        <f t="shared" si="40"/>
        <v>0</v>
      </c>
      <c r="Q48" s="5">
        <f t="shared" si="40"/>
        <v>0</v>
      </c>
      <c r="R48" s="5">
        <f t="shared" si="40"/>
        <v>0</v>
      </c>
      <c r="S48" s="5">
        <f t="shared" si="40"/>
        <v>0</v>
      </c>
      <c r="T48" s="5">
        <f t="shared" si="40"/>
        <v>0</v>
      </c>
      <c r="U48" s="5">
        <f t="shared" si="40"/>
        <v>0</v>
      </c>
      <c r="V48" s="5">
        <f t="shared" si="40"/>
        <v>0</v>
      </c>
      <c r="W48" s="5">
        <f t="shared" si="40"/>
        <v>0</v>
      </c>
      <c r="X48" s="5">
        <f t="shared" si="40"/>
        <v>0</v>
      </c>
      <c r="Z48" s="31"/>
    </row>
    <row r="49" spans="2:26" ht="15.75" customHeight="1">
      <c r="B49" s="30" t="s">
        <v>47</v>
      </c>
      <c r="C49" s="5">
        <f t="shared" ref="C49:X49" si="41">COUNTIFS(C$2:C$31,"н/а")</f>
        <v>0</v>
      </c>
      <c r="D49" s="5">
        <f t="shared" si="41"/>
        <v>0</v>
      </c>
      <c r="E49" s="5">
        <f t="shared" si="41"/>
        <v>0</v>
      </c>
      <c r="F49" s="5">
        <f t="shared" si="41"/>
        <v>0</v>
      </c>
      <c r="G49" s="5">
        <f t="shared" si="41"/>
        <v>0</v>
      </c>
      <c r="H49" s="5">
        <f t="shared" si="41"/>
        <v>0</v>
      </c>
      <c r="I49" s="5">
        <f t="shared" si="41"/>
        <v>0</v>
      </c>
      <c r="J49" s="5">
        <f t="shared" si="41"/>
        <v>0</v>
      </c>
      <c r="K49" s="5">
        <f t="shared" si="41"/>
        <v>0</v>
      </c>
      <c r="L49" s="5">
        <f t="shared" si="41"/>
        <v>0</v>
      </c>
      <c r="M49" s="5">
        <f t="shared" si="41"/>
        <v>0</v>
      </c>
      <c r="N49" s="5">
        <f t="shared" si="41"/>
        <v>0</v>
      </c>
      <c r="O49" s="5">
        <f t="shared" si="41"/>
        <v>0</v>
      </c>
      <c r="P49" s="5">
        <f t="shared" si="41"/>
        <v>0</v>
      </c>
      <c r="Q49" s="5">
        <f t="shared" si="41"/>
        <v>0</v>
      </c>
      <c r="R49" s="5">
        <f t="shared" si="41"/>
        <v>0</v>
      </c>
      <c r="S49" s="5">
        <f t="shared" si="41"/>
        <v>0</v>
      </c>
      <c r="T49" s="5">
        <f t="shared" si="41"/>
        <v>0</v>
      </c>
      <c r="U49" s="5">
        <f t="shared" si="41"/>
        <v>0</v>
      </c>
      <c r="V49" s="5">
        <f t="shared" si="41"/>
        <v>0</v>
      </c>
      <c r="W49" s="5">
        <f t="shared" si="41"/>
        <v>0</v>
      </c>
      <c r="X49" s="5">
        <f t="shared" si="41"/>
        <v>0</v>
      </c>
      <c r="Z49" s="31"/>
    </row>
    <row r="50" spans="2:26" ht="15.75" customHeight="1">
      <c r="B50" s="30" t="s">
        <v>58</v>
      </c>
      <c r="C50" s="5">
        <f t="shared" ref="C50:X50" si="42">SUM(C35:C46)</f>
        <v>5</v>
      </c>
      <c r="D50" s="5">
        <f t="shared" si="42"/>
        <v>5</v>
      </c>
      <c r="E50" s="5">
        <f t="shared" si="42"/>
        <v>5</v>
      </c>
      <c r="F50" s="5">
        <f t="shared" si="42"/>
        <v>5</v>
      </c>
      <c r="G50" s="5">
        <f t="shared" si="42"/>
        <v>5</v>
      </c>
      <c r="H50" s="5">
        <f t="shared" si="42"/>
        <v>5</v>
      </c>
      <c r="I50" s="5">
        <f t="shared" si="42"/>
        <v>5</v>
      </c>
      <c r="J50" s="5">
        <f t="shared" si="42"/>
        <v>5</v>
      </c>
      <c r="K50" s="5">
        <f t="shared" si="42"/>
        <v>5</v>
      </c>
      <c r="L50" s="5">
        <f t="shared" si="42"/>
        <v>5</v>
      </c>
      <c r="M50" s="5">
        <f t="shared" si="42"/>
        <v>5</v>
      </c>
      <c r="N50" s="5">
        <f t="shared" si="42"/>
        <v>5</v>
      </c>
      <c r="O50" s="5">
        <f t="shared" si="42"/>
        <v>5</v>
      </c>
      <c r="P50" s="5">
        <f t="shared" si="42"/>
        <v>5</v>
      </c>
      <c r="Q50" s="5">
        <f t="shared" si="42"/>
        <v>5</v>
      </c>
      <c r="R50" s="5">
        <f t="shared" si="42"/>
        <v>5</v>
      </c>
      <c r="S50" s="5">
        <f t="shared" si="42"/>
        <v>5</v>
      </c>
      <c r="T50" s="5">
        <f t="shared" si="42"/>
        <v>0</v>
      </c>
      <c r="U50" s="5">
        <f t="shared" si="42"/>
        <v>0</v>
      </c>
      <c r="V50" s="5">
        <f t="shared" si="42"/>
        <v>0</v>
      </c>
      <c r="W50" s="5">
        <f t="shared" si="42"/>
        <v>0</v>
      </c>
      <c r="X50" s="5">
        <f t="shared" si="42"/>
        <v>0</v>
      </c>
      <c r="Z50" s="31"/>
    </row>
    <row r="51" spans="2:26" ht="15.75" customHeight="1">
      <c r="Z51" s="31"/>
    </row>
    <row r="52" spans="2:26" ht="15.75" customHeight="1">
      <c r="Z52" s="31"/>
    </row>
    <row r="53" spans="2:26" ht="15.75" customHeight="1">
      <c r="Z53" s="31"/>
    </row>
    <row r="54" spans="2:26" ht="15.75" customHeight="1">
      <c r="Z54" s="31"/>
    </row>
    <row r="55" spans="2:26" ht="15.75" customHeight="1">
      <c r="Z55" s="31"/>
    </row>
    <row r="56" spans="2:26" ht="15.75" customHeight="1">
      <c r="Z56" s="31"/>
    </row>
    <row r="57" spans="2:26" ht="15.75" customHeight="1">
      <c r="Z57" s="31"/>
    </row>
    <row r="58" spans="2:26" ht="15.75" customHeight="1">
      <c r="Z58" s="31"/>
    </row>
    <row r="59" spans="2:26" ht="15.75" customHeight="1">
      <c r="Z59" s="31"/>
    </row>
    <row r="60" spans="2:26" ht="15.75" customHeight="1">
      <c r="Z60" s="31"/>
    </row>
    <row r="61" spans="2:26" ht="15.75" customHeight="1">
      <c r="Z61" s="31"/>
    </row>
    <row r="62" spans="2:26" ht="15.75" customHeight="1">
      <c r="Z62" s="31"/>
    </row>
    <row r="63" spans="2:26" ht="15.75" customHeight="1">
      <c r="Z63" s="31"/>
    </row>
    <row r="64" spans="2:26" ht="15.75" customHeight="1">
      <c r="Z64" s="31"/>
    </row>
    <row r="65" spans="26:26" ht="15.75" customHeight="1">
      <c r="Z65" s="31"/>
    </row>
    <row r="66" spans="26:26" ht="15.75" customHeight="1">
      <c r="Z66" s="31"/>
    </row>
    <row r="67" spans="26:26" ht="15.75" customHeight="1">
      <c r="Z67" s="31"/>
    </row>
    <row r="68" spans="26:26" ht="15.75" customHeight="1">
      <c r="Z68" s="31"/>
    </row>
    <row r="69" spans="26:26" ht="15.75" customHeight="1">
      <c r="Z69" s="31"/>
    </row>
    <row r="70" spans="26:26" ht="15.75" customHeight="1">
      <c r="Z70" s="31"/>
    </row>
    <row r="71" spans="26:26" ht="15.75" customHeight="1">
      <c r="Z71" s="31"/>
    </row>
    <row r="72" spans="26:26" ht="15.75" customHeight="1">
      <c r="Z72" s="31"/>
    </row>
    <row r="73" spans="26:26" ht="15.75" customHeight="1">
      <c r="Z73" s="31"/>
    </row>
    <row r="74" spans="26:26" ht="15.75" customHeight="1">
      <c r="Z74" s="31"/>
    </row>
    <row r="75" spans="26:26" ht="15.75" customHeight="1">
      <c r="Z75" s="31"/>
    </row>
    <row r="76" spans="26:26" ht="15.75" customHeight="1">
      <c r="Z76" s="31"/>
    </row>
    <row r="77" spans="26:26" ht="15.75" customHeight="1">
      <c r="Z77" s="31"/>
    </row>
    <row r="78" spans="26:26" ht="15.75" customHeight="1">
      <c r="Z78" s="31"/>
    </row>
    <row r="79" spans="26:26" ht="15.75" customHeight="1">
      <c r="Z79" s="31"/>
    </row>
    <row r="80" spans="26:26" ht="15.75" customHeight="1">
      <c r="Z80" s="31"/>
    </row>
    <row r="81" spans="26:26" ht="15.75" customHeight="1">
      <c r="Z81" s="31"/>
    </row>
    <row r="82" spans="26:26" ht="15.75" customHeight="1">
      <c r="Z82" s="31"/>
    </row>
    <row r="83" spans="26:26" ht="15.75" customHeight="1">
      <c r="Z83" s="31"/>
    </row>
    <row r="84" spans="26:26" ht="15.75" customHeight="1">
      <c r="Z84" s="31"/>
    </row>
    <row r="85" spans="26:26" ht="15.75" customHeight="1">
      <c r="Z85" s="31"/>
    </row>
    <row r="86" spans="26:26" ht="15.75" customHeight="1">
      <c r="Z86" s="31"/>
    </row>
    <row r="87" spans="26:26" ht="15.75" customHeight="1">
      <c r="Z87" s="31"/>
    </row>
    <row r="88" spans="26:26" ht="15.75" customHeight="1">
      <c r="Z88" s="31"/>
    </row>
    <row r="89" spans="26:26" ht="15.75" customHeight="1">
      <c r="Z89" s="31"/>
    </row>
    <row r="90" spans="26:26" ht="15.75" customHeight="1">
      <c r="Z90" s="31"/>
    </row>
    <row r="91" spans="26:26" ht="15.75" customHeight="1">
      <c r="Z91" s="31"/>
    </row>
    <row r="92" spans="26:26" ht="15.75" customHeight="1">
      <c r="Z92" s="31"/>
    </row>
    <row r="93" spans="26:26" ht="15.75" customHeight="1">
      <c r="Z93" s="31"/>
    </row>
    <row r="94" spans="26:26" ht="15.75" customHeight="1">
      <c r="Z94" s="31"/>
    </row>
    <row r="95" spans="26:26" ht="15.75" customHeight="1">
      <c r="Z95" s="31"/>
    </row>
    <row r="96" spans="26:26" ht="15.75" customHeight="1">
      <c r="Z96" s="31"/>
    </row>
    <row r="97" spans="26:26" ht="15.75" customHeight="1">
      <c r="Z97" s="31"/>
    </row>
    <row r="98" spans="26:26" ht="15.75" customHeight="1">
      <c r="Z98" s="31"/>
    </row>
    <row r="99" spans="26:26" ht="15.75" customHeight="1">
      <c r="Z99" s="31"/>
    </row>
    <row r="100" spans="26:26" ht="15.75" customHeight="1">
      <c r="Z100" s="31"/>
    </row>
    <row r="101" spans="26:26" ht="15.75" customHeight="1">
      <c r="Z101" s="31"/>
    </row>
    <row r="102" spans="26:26" ht="15.75" customHeight="1">
      <c r="Z102" s="31"/>
    </row>
    <row r="103" spans="26:26" ht="15.75" customHeight="1">
      <c r="Z103" s="31"/>
    </row>
    <row r="104" spans="26:26" ht="15.75" customHeight="1">
      <c r="Z104" s="31"/>
    </row>
    <row r="105" spans="26:26" ht="15.75" customHeight="1">
      <c r="Z105" s="31"/>
    </row>
    <row r="106" spans="26:26" ht="15.75" customHeight="1">
      <c r="Z106" s="31"/>
    </row>
    <row r="107" spans="26:26" ht="15.75" customHeight="1">
      <c r="Z107" s="31"/>
    </row>
    <row r="108" spans="26:26" ht="15.75" customHeight="1">
      <c r="Z108" s="31"/>
    </row>
    <row r="109" spans="26:26" ht="15.75" customHeight="1">
      <c r="Z109" s="31"/>
    </row>
    <row r="110" spans="26:26" ht="15.75" customHeight="1">
      <c r="Z110" s="31"/>
    </row>
    <row r="111" spans="26:26" ht="15.75" customHeight="1">
      <c r="Z111" s="31"/>
    </row>
    <row r="112" spans="26:26" ht="15.75" customHeight="1">
      <c r="Z112" s="31"/>
    </row>
    <row r="113" spans="26:26" ht="15.75" customHeight="1">
      <c r="Z113" s="31"/>
    </row>
    <row r="114" spans="26:26" ht="15.75" customHeight="1">
      <c r="Z114" s="31"/>
    </row>
    <row r="115" spans="26:26" ht="15.75" customHeight="1">
      <c r="Z115" s="31"/>
    </row>
    <row r="116" spans="26:26" ht="15.75" customHeight="1">
      <c r="Z116" s="31"/>
    </row>
    <row r="117" spans="26:26" ht="15.75" customHeight="1">
      <c r="Z117" s="31"/>
    </row>
    <row r="118" spans="26:26" ht="15.75" customHeight="1">
      <c r="Z118" s="31"/>
    </row>
    <row r="119" spans="26:26" ht="15.75" customHeight="1">
      <c r="Z119" s="31"/>
    </row>
    <row r="120" spans="26:26" ht="15.75" customHeight="1">
      <c r="Z120" s="31"/>
    </row>
    <row r="121" spans="26:26" ht="15.75" customHeight="1">
      <c r="Z121" s="31"/>
    </row>
    <row r="122" spans="26:26" ht="15.75" customHeight="1">
      <c r="Z122" s="31"/>
    </row>
    <row r="123" spans="26:26" ht="15.75" customHeight="1">
      <c r="Z123" s="31"/>
    </row>
    <row r="124" spans="26:26" ht="15.75" customHeight="1">
      <c r="Z124" s="31"/>
    </row>
    <row r="125" spans="26:26" ht="15.75" customHeight="1">
      <c r="Z125" s="31"/>
    </row>
    <row r="126" spans="26:26" ht="15.75" customHeight="1">
      <c r="Z126" s="31"/>
    </row>
    <row r="127" spans="26:26" ht="15.75" customHeight="1">
      <c r="Z127" s="31"/>
    </row>
    <row r="128" spans="26:26" ht="15.75" customHeight="1">
      <c r="Z128" s="31"/>
    </row>
    <row r="129" spans="26:26" ht="15.75" customHeight="1">
      <c r="Z129" s="31"/>
    </row>
    <row r="130" spans="26:26" ht="15.75" customHeight="1">
      <c r="Z130" s="31"/>
    </row>
    <row r="131" spans="26:26" ht="15.75" customHeight="1">
      <c r="Z131" s="31"/>
    </row>
    <row r="132" spans="26:26" ht="15.75" customHeight="1">
      <c r="Z132" s="31"/>
    </row>
    <row r="133" spans="26:26" ht="15.75" customHeight="1">
      <c r="Z133" s="31"/>
    </row>
    <row r="134" spans="26:26" ht="15.75" customHeight="1">
      <c r="Z134" s="31"/>
    </row>
    <row r="135" spans="26:26" ht="15.75" customHeight="1">
      <c r="Z135" s="31"/>
    </row>
    <row r="136" spans="26:26" ht="15.75" customHeight="1">
      <c r="Z136" s="31"/>
    </row>
    <row r="137" spans="26:26" ht="15.75" customHeight="1">
      <c r="Z137" s="31"/>
    </row>
    <row r="138" spans="26:26" ht="15.75" customHeight="1">
      <c r="Z138" s="31"/>
    </row>
    <row r="139" spans="26:26" ht="15.75" customHeight="1">
      <c r="Z139" s="31"/>
    </row>
    <row r="140" spans="26:26" ht="15.75" customHeight="1">
      <c r="Z140" s="31"/>
    </row>
    <row r="141" spans="26:26" ht="15.75" customHeight="1">
      <c r="Z141" s="31"/>
    </row>
    <row r="142" spans="26:26" ht="15.75" customHeight="1">
      <c r="Z142" s="31"/>
    </row>
    <row r="143" spans="26:26" ht="15.75" customHeight="1">
      <c r="Z143" s="31"/>
    </row>
    <row r="144" spans="26:26" ht="15.75" customHeight="1">
      <c r="Z144" s="31"/>
    </row>
    <row r="145" spans="26:26" ht="15.75" customHeight="1">
      <c r="Z145" s="31"/>
    </row>
    <row r="146" spans="26:26" ht="15.75" customHeight="1">
      <c r="Z146" s="31"/>
    </row>
    <row r="147" spans="26:26" ht="15.75" customHeight="1">
      <c r="Z147" s="31"/>
    </row>
    <row r="148" spans="26:26" ht="15.75" customHeight="1">
      <c r="Z148" s="31"/>
    </row>
    <row r="149" spans="26:26" ht="15.75" customHeight="1">
      <c r="Z149" s="31"/>
    </row>
    <row r="150" spans="26:26" ht="15.75" customHeight="1">
      <c r="Z150" s="31"/>
    </row>
    <row r="151" spans="26:26" ht="15.75" customHeight="1">
      <c r="Z151" s="31"/>
    </row>
    <row r="152" spans="26:26" ht="15.75" customHeight="1">
      <c r="Z152" s="31"/>
    </row>
    <row r="153" spans="26:26" ht="15.75" customHeight="1">
      <c r="Z153" s="31"/>
    </row>
    <row r="154" spans="26:26" ht="15.75" customHeight="1">
      <c r="Z154" s="31"/>
    </row>
    <row r="155" spans="26:26" ht="15.75" customHeight="1">
      <c r="Z155" s="31"/>
    </row>
    <row r="156" spans="26:26" ht="15.75" customHeight="1">
      <c r="Z156" s="31"/>
    </row>
    <row r="157" spans="26:26" ht="15.75" customHeight="1">
      <c r="Z157" s="31"/>
    </row>
    <row r="158" spans="26:26" ht="15.75" customHeight="1">
      <c r="Z158" s="31"/>
    </row>
    <row r="159" spans="26:26" ht="15.75" customHeight="1">
      <c r="Z159" s="31"/>
    </row>
    <row r="160" spans="26:26" ht="15.75" customHeight="1">
      <c r="Z160" s="31"/>
    </row>
    <row r="161" spans="26:26" ht="15.75" customHeight="1">
      <c r="Z161" s="31"/>
    </row>
    <row r="162" spans="26:26" ht="15.75" customHeight="1">
      <c r="Z162" s="31"/>
    </row>
    <row r="163" spans="26:26" ht="15.75" customHeight="1">
      <c r="Z163" s="31"/>
    </row>
    <row r="164" spans="26:26" ht="15.75" customHeight="1">
      <c r="Z164" s="31"/>
    </row>
    <row r="165" spans="26:26" ht="15.75" customHeight="1">
      <c r="Z165" s="31"/>
    </row>
    <row r="166" spans="26:26" ht="15.75" customHeight="1">
      <c r="Z166" s="31"/>
    </row>
    <row r="167" spans="26:26" ht="15.75" customHeight="1">
      <c r="Z167" s="31"/>
    </row>
    <row r="168" spans="26:26" ht="15.75" customHeight="1">
      <c r="Z168" s="31"/>
    </row>
    <row r="169" spans="26:26" ht="15.75" customHeight="1">
      <c r="Z169" s="31"/>
    </row>
    <row r="170" spans="26:26" ht="15.75" customHeight="1">
      <c r="Z170" s="31"/>
    </row>
    <row r="171" spans="26:26" ht="15.75" customHeight="1">
      <c r="Z171" s="31"/>
    </row>
    <row r="172" spans="26:26" ht="15.75" customHeight="1">
      <c r="Z172" s="31"/>
    </row>
    <row r="173" spans="26:26" ht="15.75" customHeight="1">
      <c r="Z173" s="31"/>
    </row>
    <row r="174" spans="26:26" ht="15.75" customHeight="1">
      <c r="Z174" s="31"/>
    </row>
    <row r="175" spans="26:26" ht="15.75" customHeight="1">
      <c r="Z175" s="31"/>
    </row>
    <row r="176" spans="26:26" ht="15.75" customHeight="1">
      <c r="Z176" s="31"/>
    </row>
    <row r="177" spans="26:26" ht="15.75" customHeight="1">
      <c r="Z177" s="31"/>
    </row>
    <row r="178" spans="26:26" ht="15.75" customHeight="1">
      <c r="Z178" s="31"/>
    </row>
    <row r="179" spans="26:26" ht="15.75" customHeight="1">
      <c r="Z179" s="31"/>
    </row>
    <row r="180" spans="26:26" ht="15.75" customHeight="1">
      <c r="Z180" s="31"/>
    </row>
    <row r="181" spans="26:26" ht="15.75" customHeight="1">
      <c r="Z181" s="31"/>
    </row>
    <row r="182" spans="26:26" ht="15.75" customHeight="1">
      <c r="Z182" s="31"/>
    </row>
    <row r="183" spans="26:26" ht="15.75" customHeight="1">
      <c r="Z183" s="31"/>
    </row>
    <row r="184" spans="26:26" ht="15.75" customHeight="1">
      <c r="Z184" s="31"/>
    </row>
    <row r="185" spans="26:26" ht="15.75" customHeight="1">
      <c r="Z185" s="31"/>
    </row>
    <row r="186" spans="26:26" ht="15.75" customHeight="1">
      <c r="Z186" s="31"/>
    </row>
    <row r="187" spans="26:26" ht="15.75" customHeight="1">
      <c r="Z187" s="31"/>
    </row>
    <row r="188" spans="26:26" ht="15.75" customHeight="1">
      <c r="Z188" s="31"/>
    </row>
    <row r="189" spans="26:26" ht="15.75" customHeight="1">
      <c r="Z189" s="31"/>
    </row>
    <row r="190" spans="26:26" ht="15.75" customHeight="1">
      <c r="Z190" s="31"/>
    </row>
    <row r="191" spans="26:26" ht="15.75" customHeight="1">
      <c r="Z191" s="31"/>
    </row>
    <row r="192" spans="26:26" ht="15.75" customHeight="1">
      <c r="Z192" s="31"/>
    </row>
    <row r="193" spans="26:26" ht="15.75" customHeight="1">
      <c r="Z193" s="31"/>
    </row>
    <row r="194" spans="26:26" ht="15.75" customHeight="1">
      <c r="Z194" s="31"/>
    </row>
    <row r="195" spans="26:26" ht="15.75" customHeight="1">
      <c r="Z195" s="31"/>
    </row>
    <row r="196" spans="26:26" ht="15.75" customHeight="1">
      <c r="Z196" s="31"/>
    </row>
    <row r="197" spans="26:26" ht="15.75" customHeight="1">
      <c r="Z197" s="31"/>
    </row>
    <row r="198" spans="26:26" ht="15.75" customHeight="1">
      <c r="Z198" s="31"/>
    </row>
    <row r="199" spans="26:26" ht="15.75" customHeight="1">
      <c r="Z199" s="31"/>
    </row>
    <row r="200" spans="26:26" ht="15.75" customHeight="1">
      <c r="Z200" s="31"/>
    </row>
    <row r="201" spans="26:26" ht="15.75" customHeight="1">
      <c r="Z201" s="31"/>
    </row>
    <row r="202" spans="26:26" ht="15.75" customHeight="1">
      <c r="Z202" s="31"/>
    </row>
    <row r="203" spans="26:26" ht="15.75" customHeight="1">
      <c r="Z203" s="31"/>
    </row>
    <row r="204" spans="26:26" ht="15.75" customHeight="1">
      <c r="Z204" s="31"/>
    </row>
    <row r="205" spans="26:26" ht="15.75" customHeight="1">
      <c r="Z205" s="31"/>
    </row>
    <row r="206" spans="26:26" ht="15.75" customHeight="1">
      <c r="Z206" s="31"/>
    </row>
    <row r="207" spans="26:26" ht="15.75" customHeight="1">
      <c r="Z207" s="31"/>
    </row>
    <row r="208" spans="26:26" ht="15.75" customHeight="1">
      <c r="Z208" s="31"/>
    </row>
    <row r="209" spans="26:26" ht="15.75" customHeight="1">
      <c r="Z209" s="31"/>
    </row>
    <row r="210" spans="26:26" ht="15.75" customHeight="1">
      <c r="Z210" s="31"/>
    </row>
    <row r="211" spans="26:26" ht="15.75" customHeight="1">
      <c r="Z211" s="31"/>
    </row>
    <row r="212" spans="26:26" ht="15.75" customHeight="1">
      <c r="Z212" s="31"/>
    </row>
    <row r="213" spans="26:26" ht="15.75" customHeight="1">
      <c r="Z213" s="31"/>
    </row>
    <row r="214" spans="26:26" ht="15.75" customHeight="1">
      <c r="Z214" s="31"/>
    </row>
    <row r="215" spans="26:26" ht="15.75" customHeight="1">
      <c r="Z215" s="31"/>
    </row>
    <row r="216" spans="26:26" ht="15.75" customHeight="1">
      <c r="Z216" s="31"/>
    </row>
    <row r="217" spans="26:26" ht="15.75" customHeight="1">
      <c r="Z217" s="31"/>
    </row>
    <row r="218" spans="26:26" ht="15.75" customHeight="1">
      <c r="Z218" s="31"/>
    </row>
    <row r="219" spans="26:26" ht="15.75" customHeight="1">
      <c r="Z219" s="31"/>
    </row>
    <row r="220" spans="26:26" ht="15.75" customHeight="1">
      <c r="Z220" s="31"/>
    </row>
    <row r="221" spans="26:26" ht="15.75" customHeight="1">
      <c r="Z221" s="31"/>
    </row>
    <row r="222" spans="26:26" ht="15.75" customHeight="1">
      <c r="Z222" s="31"/>
    </row>
    <row r="223" spans="26:26" ht="15.75" customHeight="1">
      <c r="Z223" s="31"/>
    </row>
    <row r="224" spans="26:26" ht="15.75" customHeight="1">
      <c r="Z224" s="31"/>
    </row>
    <row r="225" spans="26:26" ht="15.75" customHeight="1">
      <c r="Z225" s="31"/>
    </row>
    <row r="226" spans="26:26" ht="15.75" customHeight="1">
      <c r="Z226" s="31"/>
    </row>
    <row r="227" spans="26:26" ht="15.75" customHeight="1">
      <c r="Z227" s="31"/>
    </row>
    <row r="228" spans="26:26" ht="15.75" customHeight="1">
      <c r="Z228" s="31"/>
    </row>
    <row r="229" spans="26:26" ht="15.75" customHeight="1">
      <c r="Z229" s="31"/>
    </row>
    <row r="230" spans="26:26" ht="15.75" customHeight="1">
      <c r="Z230" s="31"/>
    </row>
    <row r="231" spans="26:26" ht="15.75" customHeight="1">
      <c r="Z231" s="31"/>
    </row>
    <row r="232" spans="26:26" ht="15.75" customHeight="1">
      <c r="Z232" s="31"/>
    </row>
    <row r="233" spans="26:26" ht="15.75" customHeight="1">
      <c r="Z233" s="31"/>
    </row>
    <row r="234" spans="26:26" ht="15.75" customHeight="1">
      <c r="Z234" s="31"/>
    </row>
    <row r="235" spans="26:26" ht="15.75" customHeight="1">
      <c r="Z235" s="31"/>
    </row>
    <row r="236" spans="26:26" ht="15.75" customHeight="1">
      <c r="Z236" s="31"/>
    </row>
    <row r="237" spans="26:26" ht="15.75" customHeight="1">
      <c r="Z237" s="31"/>
    </row>
    <row r="238" spans="26:26" ht="15.75" customHeight="1">
      <c r="Z238" s="31"/>
    </row>
    <row r="239" spans="26:26" ht="15.75" customHeight="1">
      <c r="Z239" s="31"/>
    </row>
    <row r="240" spans="26:26" ht="15.75" customHeight="1">
      <c r="Z240" s="31"/>
    </row>
    <row r="241" spans="26:26" ht="15.75" customHeight="1">
      <c r="Z241" s="31"/>
    </row>
    <row r="242" spans="26:26" ht="15.75" customHeight="1">
      <c r="Z242" s="31"/>
    </row>
    <row r="243" spans="26:26" ht="15.75" customHeight="1">
      <c r="Z243" s="31"/>
    </row>
    <row r="244" spans="26:26" ht="15.75" customHeight="1">
      <c r="Z244" s="31"/>
    </row>
    <row r="245" spans="26:26" ht="15.75" customHeight="1">
      <c r="Z245" s="31"/>
    </row>
    <row r="246" spans="26:26" ht="15.75" customHeight="1">
      <c r="Z246" s="31"/>
    </row>
    <row r="247" spans="26:26" ht="15.75" customHeight="1">
      <c r="Z247" s="31"/>
    </row>
    <row r="248" spans="26:26" ht="15.75" customHeight="1">
      <c r="Z248" s="31"/>
    </row>
    <row r="249" spans="26:26" ht="15.75" customHeight="1">
      <c r="Z249" s="31"/>
    </row>
    <row r="250" spans="26:26" ht="15.75" customHeight="1">
      <c r="Z250" s="31"/>
    </row>
    <row r="251" spans="26:26" ht="15.75" customHeight="1">
      <c r="Z251" s="31"/>
    </row>
    <row r="252" spans="26:26" ht="15.75" customHeight="1">
      <c r="Z252" s="31"/>
    </row>
    <row r="253" spans="26:26" ht="15.75" customHeight="1">
      <c r="Z253" s="31"/>
    </row>
    <row r="254" spans="26:26" ht="15.75" customHeight="1">
      <c r="Z254" s="31"/>
    </row>
    <row r="255" spans="26:26" ht="15.75" customHeight="1">
      <c r="Z255" s="31"/>
    </row>
    <row r="256" spans="26:26" ht="15.75" customHeight="1">
      <c r="Z256" s="31"/>
    </row>
    <row r="257" spans="26:26" ht="15.75" customHeight="1">
      <c r="Z257" s="31"/>
    </row>
    <row r="258" spans="26:26" ht="15.75" customHeight="1">
      <c r="Z258" s="31"/>
    </row>
    <row r="259" spans="26:26" ht="15.75" customHeight="1">
      <c r="Z259" s="31"/>
    </row>
    <row r="260" spans="26:26" ht="15.75" customHeight="1">
      <c r="Z260" s="31"/>
    </row>
    <row r="261" spans="26:26" ht="15.75" customHeight="1">
      <c r="Z261" s="31"/>
    </row>
    <row r="262" spans="26:26" ht="15.75" customHeight="1">
      <c r="Z262" s="31"/>
    </row>
    <row r="263" spans="26:26" ht="15.75" customHeight="1">
      <c r="Z263" s="31"/>
    </row>
    <row r="264" spans="26:26" ht="15.75" customHeight="1">
      <c r="Z264" s="31"/>
    </row>
    <row r="265" spans="26:26" ht="15.75" customHeight="1">
      <c r="Z265" s="31"/>
    </row>
    <row r="266" spans="26:26" ht="15.75" customHeight="1">
      <c r="Z266" s="31"/>
    </row>
    <row r="267" spans="26:26" ht="15.75" customHeight="1">
      <c r="Z267" s="31"/>
    </row>
    <row r="268" spans="26:26" ht="15.75" customHeight="1">
      <c r="Z268" s="31"/>
    </row>
    <row r="269" spans="26:26" ht="15.75" customHeight="1">
      <c r="Z269" s="31"/>
    </row>
    <row r="270" spans="26:26" ht="15.75" customHeight="1">
      <c r="Z270" s="31"/>
    </row>
    <row r="271" spans="26:26" ht="15.75" customHeight="1">
      <c r="Z271" s="31"/>
    </row>
    <row r="272" spans="26:26" ht="15.75" customHeight="1">
      <c r="Z272" s="31"/>
    </row>
    <row r="273" spans="26:26" ht="15.75" customHeight="1">
      <c r="Z273" s="31"/>
    </row>
    <row r="274" spans="26:26" ht="15.75" customHeight="1">
      <c r="Z274" s="31"/>
    </row>
    <row r="275" spans="26:26" ht="15.75" customHeight="1">
      <c r="Z275" s="31"/>
    </row>
    <row r="276" spans="26:26" ht="15.75" customHeight="1">
      <c r="Z276" s="31"/>
    </row>
    <row r="277" spans="26:26" ht="15.75" customHeight="1">
      <c r="Z277" s="31"/>
    </row>
    <row r="278" spans="26:26" ht="15.75" customHeight="1">
      <c r="Z278" s="31"/>
    </row>
    <row r="279" spans="26:26" ht="15.75" customHeight="1">
      <c r="Z279" s="31"/>
    </row>
    <row r="280" spans="26:26" ht="15.75" customHeight="1">
      <c r="Z280" s="31"/>
    </row>
    <row r="281" spans="26:26" ht="15.75" customHeight="1">
      <c r="Z281" s="31"/>
    </row>
    <row r="282" spans="26:26" ht="15.75" customHeight="1">
      <c r="Z282" s="31"/>
    </row>
    <row r="283" spans="26:26" ht="15.75" customHeight="1">
      <c r="Z283" s="31"/>
    </row>
    <row r="284" spans="26:26" ht="15.75" customHeight="1">
      <c r="Z284" s="31"/>
    </row>
    <row r="285" spans="26:26" ht="15.75" customHeight="1">
      <c r="Z285" s="31"/>
    </row>
    <row r="286" spans="26:26" ht="15.75" customHeight="1">
      <c r="Z286" s="31"/>
    </row>
    <row r="287" spans="26:26" ht="15.75" customHeight="1">
      <c r="Z287" s="31"/>
    </row>
    <row r="288" spans="26:26" ht="15.75" customHeight="1">
      <c r="Z288" s="31"/>
    </row>
    <row r="289" spans="26:26" ht="15.75" customHeight="1">
      <c r="Z289" s="31"/>
    </row>
    <row r="290" spans="26:26" ht="15.75" customHeight="1">
      <c r="Z290" s="31"/>
    </row>
    <row r="291" spans="26:26" ht="15.75" customHeight="1">
      <c r="Z291" s="31"/>
    </row>
    <row r="292" spans="26:26" ht="15.75" customHeight="1">
      <c r="Z292" s="31"/>
    </row>
    <row r="293" spans="26:26" ht="15.75" customHeight="1">
      <c r="Z293" s="31"/>
    </row>
    <row r="294" spans="26:26" ht="15.75" customHeight="1">
      <c r="Z294" s="31"/>
    </row>
    <row r="295" spans="26:26" ht="15.75" customHeight="1">
      <c r="Z295" s="31"/>
    </row>
    <row r="296" spans="26:26" ht="15.75" customHeight="1">
      <c r="Z296" s="31"/>
    </row>
    <row r="297" spans="26:26" ht="15.75" customHeight="1">
      <c r="Z297" s="31"/>
    </row>
    <row r="298" spans="26:26" ht="15.75" customHeight="1">
      <c r="Z298" s="31"/>
    </row>
    <row r="299" spans="26:26" ht="15.75" customHeight="1">
      <c r="Z299" s="31"/>
    </row>
    <row r="300" spans="26:26" ht="15.75" customHeight="1">
      <c r="Z300" s="31"/>
    </row>
    <row r="301" spans="26:26" ht="15.75" customHeight="1">
      <c r="Z301" s="31"/>
    </row>
    <row r="302" spans="26:26" ht="15.75" customHeight="1">
      <c r="Z302" s="31"/>
    </row>
    <row r="303" spans="26:26" ht="15.75" customHeight="1">
      <c r="Z303" s="31"/>
    </row>
    <row r="304" spans="26:26" ht="15.75" customHeight="1">
      <c r="Z304" s="31"/>
    </row>
    <row r="305" spans="26:26" ht="15.75" customHeight="1">
      <c r="Z305" s="31"/>
    </row>
    <row r="306" spans="26:26" ht="15.75" customHeight="1">
      <c r="Z306" s="31"/>
    </row>
    <row r="307" spans="26:26" ht="15.75" customHeight="1">
      <c r="Z307" s="31"/>
    </row>
    <row r="308" spans="26:26" ht="15.75" customHeight="1">
      <c r="Z308" s="31"/>
    </row>
    <row r="309" spans="26:26" ht="15.75" customHeight="1">
      <c r="Z309" s="31"/>
    </row>
    <row r="310" spans="26:26" ht="15.75" customHeight="1">
      <c r="Z310" s="31"/>
    </row>
    <row r="311" spans="26:26" ht="15.75" customHeight="1">
      <c r="Z311" s="31"/>
    </row>
    <row r="312" spans="26:26" ht="15.75" customHeight="1">
      <c r="Z312" s="31"/>
    </row>
    <row r="313" spans="26:26" ht="15.75" customHeight="1">
      <c r="Z313" s="31"/>
    </row>
    <row r="314" spans="26:26" ht="15.75" customHeight="1">
      <c r="Z314" s="31"/>
    </row>
    <row r="315" spans="26:26" ht="15.75" customHeight="1">
      <c r="Z315" s="31"/>
    </row>
    <row r="316" spans="26:26" ht="15.75" customHeight="1">
      <c r="Z316" s="31"/>
    </row>
    <row r="317" spans="26:26" ht="15.75" customHeight="1">
      <c r="Z317" s="31"/>
    </row>
    <row r="318" spans="26:26" ht="15.75" customHeight="1">
      <c r="Z318" s="31"/>
    </row>
    <row r="319" spans="26:26" ht="15.75" customHeight="1">
      <c r="Z319" s="31"/>
    </row>
    <row r="320" spans="26:26" ht="15.75" customHeight="1">
      <c r="Z320" s="31"/>
    </row>
    <row r="321" spans="26:26" ht="15.75" customHeight="1">
      <c r="Z321" s="31"/>
    </row>
    <row r="322" spans="26:26" ht="15.75" customHeight="1">
      <c r="Z322" s="31"/>
    </row>
    <row r="323" spans="26:26" ht="15.75" customHeight="1">
      <c r="Z323" s="31"/>
    </row>
    <row r="324" spans="26:26" ht="15.75" customHeight="1">
      <c r="Z324" s="31"/>
    </row>
    <row r="325" spans="26:26" ht="15.75" customHeight="1">
      <c r="Z325" s="31"/>
    </row>
    <row r="326" spans="26:26" ht="15.75" customHeight="1">
      <c r="Z326" s="31"/>
    </row>
    <row r="327" spans="26:26" ht="15.75" customHeight="1">
      <c r="Z327" s="31"/>
    </row>
    <row r="328" spans="26:26" ht="15.75" customHeight="1">
      <c r="Z328" s="31"/>
    </row>
    <row r="329" spans="26:26" ht="15.75" customHeight="1">
      <c r="Z329" s="31"/>
    </row>
    <row r="330" spans="26:26" ht="15.75" customHeight="1">
      <c r="Z330" s="31"/>
    </row>
    <row r="331" spans="26:26" ht="15.75" customHeight="1">
      <c r="Z331" s="31"/>
    </row>
    <row r="332" spans="26:26" ht="15.75" customHeight="1">
      <c r="Z332" s="31"/>
    </row>
    <row r="333" spans="26:26" ht="15.75" customHeight="1">
      <c r="Z333" s="31"/>
    </row>
    <row r="334" spans="26:26" ht="15.75" customHeight="1">
      <c r="Z334" s="31"/>
    </row>
    <row r="335" spans="26:26" ht="15.75" customHeight="1">
      <c r="Z335" s="31"/>
    </row>
    <row r="336" spans="26:26" ht="15.75" customHeight="1">
      <c r="Z336" s="31"/>
    </row>
    <row r="337" spans="26:26" ht="15.75" customHeight="1">
      <c r="Z337" s="31"/>
    </row>
    <row r="338" spans="26:26" ht="15.75" customHeight="1">
      <c r="Z338" s="31"/>
    </row>
    <row r="339" spans="26:26" ht="15.75" customHeight="1">
      <c r="Z339" s="31"/>
    </row>
    <row r="340" spans="26:26" ht="15.75" customHeight="1">
      <c r="Z340" s="31"/>
    </row>
    <row r="341" spans="26:26" ht="15.75" customHeight="1">
      <c r="Z341" s="31"/>
    </row>
    <row r="342" spans="26:26" ht="15.75" customHeight="1">
      <c r="Z342" s="31"/>
    </row>
    <row r="343" spans="26:26" ht="15.75" customHeight="1">
      <c r="Z343" s="31"/>
    </row>
    <row r="344" spans="26:26" ht="15.75" customHeight="1">
      <c r="Z344" s="31"/>
    </row>
    <row r="345" spans="26:26" ht="15.75" customHeight="1">
      <c r="Z345" s="31"/>
    </row>
    <row r="346" spans="26:26" ht="15.75" customHeight="1">
      <c r="Z346" s="31"/>
    </row>
    <row r="347" spans="26:26" ht="15.75" customHeight="1">
      <c r="Z347" s="31"/>
    </row>
    <row r="348" spans="26:26" ht="15.75" customHeight="1">
      <c r="Z348" s="31"/>
    </row>
    <row r="349" spans="26:26" ht="15.75" customHeight="1">
      <c r="Z349" s="31"/>
    </row>
    <row r="350" spans="26:26" ht="15.75" customHeight="1">
      <c r="Z350" s="31"/>
    </row>
    <row r="351" spans="26:26" ht="15.75" customHeight="1">
      <c r="Z351" s="31"/>
    </row>
    <row r="352" spans="26:26" ht="15.75" customHeight="1">
      <c r="Z352" s="31"/>
    </row>
    <row r="353" spans="26:26" ht="15.75" customHeight="1">
      <c r="Z353" s="31"/>
    </row>
    <row r="354" spans="26:26" ht="15.75" customHeight="1">
      <c r="Z354" s="31"/>
    </row>
    <row r="355" spans="26:26" ht="15.75" customHeight="1">
      <c r="Z355" s="31"/>
    </row>
    <row r="356" spans="26:26" ht="15.75" customHeight="1">
      <c r="Z356" s="31"/>
    </row>
    <row r="357" spans="26:26" ht="15.75" customHeight="1">
      <c r="Z357" s="31"/>
    </row>
    <row r="358" spans="26:26" ht="15.75" customHeight="1">
      <c r="Z358" s="31"/>
    </row>
    <row r="359" spans="26:26" ht="15.75" customHeight="1">
      <c r="Z359" s="31"/>
    </row>
    <row r="360" spans="26:26" ht="15.75" customHeight="1">
      <c r="Z360" s="31"/>
    </row>
    <row r="361" spans="26:26" ht="15.75" customHeight="1">
      <c r="Z361" s="31"/>
    </row>
    <row r="362" spans="26:26" ht="15.75" customHeight="1">
      <c r="Z362" s="31"/>
    </row>
    <row r="363" spans="26:26" ht="15.75" customHeight="1">
      <c r="Z363" s="31"/>
    </row>
    <row r="364" spans="26:26" ht="15.75" customHeight="1">
      <c r="Z364" s="31"/>
    </row>
    <row r="365" spans="26:26" ht="15.75" customHeight="1">
      <c r="Z365" s="31"/>
    </row>
    <row r="366" spans="26:26" ht="15.75" customHeight="1">
      <c r="Z366" s="31"/>
    </row>
    <row r="367" spans="26:26" ht="15.75" customHeight="1">
      <c r="Z367" s="31"/>
    </row>
    <row r="368" spans="26:26" ht="15.75" customHeight="1">
      <c r="Z368" s="31"/>
    </row>
    <row r="369" spans="26:26" ht="15.75" customHeight="1">
      <c r="Z369" s="31"/>
    </row>
    <row r="370" spans="26:26" ht="15.75" customHeight="1">
      <c r="Z370" s="31"/>
    </row>
    <row r="371" spans="26:26" ht="15.75" customHeight="1">
      <c r="Z371" s="31"/>
    </row>
    <row r="372" spans="26:26" ht="15.75" customHeight="1">
      <c r="Z372" s="31"/>
    </row>
    <row r="373" spans="26:26" ht="15.75" customHeight="1">
      <c r="Z373" s="31"/>
    </row>
    <row r="374" spans="26:26" ht="15.75" customHeight="1">
      <c r="Z374" s="31"/>
    </row>
    <row r="375" spans="26:26" ht="15.75" customHeight="1">
      <c r="Z375" s="31"/>
    </row>
    <row r="376" spans="26:26" ht="15.75" customHeight="1">
      <c r="Z376" s="31"/>
    </row>
    <row r="377" spans="26:26" ht="15.75" customHeight="1">
      <c r="Z377" s="31"/>
    </row>
    <row r="378" spans="26:26" ht="15.75" customHeight="1">
      <c r="Z378" s="31"/>
    </row>
    <row r="379" spans="26:26" ht="15.75" customHeight="1">
      <c r="Z379" s="31"/>
    </row>
    <row r="380" spans="26:26" ht="15.75" customHeight="1">
      <c r="Z380" s="31"/>
    </row>
    <row r="381" spans="26:26" ht="15.75" customHeight="1">
      <c r="Z381" s="31"/>
    </row>
    <row r="382" spans="26:26" ht="15.75" customHeight="1">
      <c r="Z382" s="31"/>
    </row>
    <row r="383" spans="26:26" ht="15.75" customHeight="1">
      <c r="Z383" s="31"/>
    </row>
    <row r="384" spans="26:26" ht="15.75" customHeight="1">
      <c r="Z384" s="31"/>
    </row>
    <row r="385" spans="26:26" ht="15.75" customHeight="1">
      <c r="Z385" s="31"/>
    </row>
    <row r="386" spans="26:26" ht="15.75" customHeight="1">
      <c r="Z386" s="31"/>
    </row>
    <row r="387" spans="26:26" ht="15.75" customHeight="1">
      <c r="Z387" s="31"/>
    </row>
    <row r="388" spans="26:26" ht="15.75" customHeight="1">
      <c r="Z388" s="31"/>
    </row>
    <row r="389" spans="26:26" ht="15.75" customHeight="1">
      <c r="Z389" s="31"/>
    </row>
    <row r="390" spans="26:26" ht="15.75" customHeight="1">
      <c r="Z390" s="31"/>
    </row>
    <row r="391" spans="26:26" ht="15.75" customHeight="1">
      <c r="Z391" s="31"/>
    </row>
    <row r="392" spans="26:26" ht="15.75" customHeight="1">
      <c r="Z392" s="31"/>
    </row>
    <row r="393" spans="26:26" ht="15.75" customHeight="1">
      <c r="Z393" s="31"/>
    </row>
    <row r="394" spans="26:26" ht="15.75" customHeight="1">
      <c r="Z394" s="31"/>
    </row>
    <row r="395" spans="26:26" ht="15.75" customHeight="1">
      <c r="Z395" s="31"/>
    </row>
    <row r="396" spans="26:26" ht="15.75" customHeight="1">
      <c r="Z396" s="31"/>
    </row>
    <row r="397" spans="26:26" ht="15.75" customHeight="1">
      <c r="Z397" s="31"/>
    </row>
    <row r="398" spans="26:26" ht="15.75" customHeight="1">
      <c r="Z398" s="31"/>
    </row>
    <row r="399" spans="26:26" ht="15.75" customHeight="1">
      <c r="Z399" s="31"/>
    </row>
    <row r="400" spans="26:26" ht="15.75" customHeight="1">
      <c r="Z400" s="31"/>
    </row>
    <row r="401" spans="26:26" ht="15.75" customHeight="1">
      <c r="Z401" s="31"/>
    </row>
    <row r="402" spans="26:26" ht="15.75" customHeight="1">
      <c r="Z402" s="31"/>
    </row>
    <row r="403" spans="26:26" ht="15.75" customHeight="1">
      <c r="Z403" s="31"/>
    </row>
    <row r="404" spans="26:26" ht="15.75" customHeight="1">
      <c r="Z404" s="31"/>
    </row>
    <row r="405" spans="26:26" ht="15.75" customHeight="1">
      <c r="Z405" s="31"/>
    </row>
    <row r="406" spans="26:26" ht="15.75" customHeight="1">
      <c r="Z406" s="31"/>
    </row>
    <row r="407" spans="26:26" ht="15.75" customHeight="1">
      <c r="Z407" s="31"/>
    </row>
    <row r="408" spans="26:26" ht="15.75" customHeight="1">
      <c r="Z408" s="31"/>
    </row>
    <row r="409" spans="26:26" ht="15.75" customHeight="1">
      <c r="Z409" s="31"/>
    </row>
    <row r="410" spans="26:26" ht="15.75" customHeight="1">
      <c r="Z410" s="31"/>
    </row>
    <row r="411" spans="26:26" ht="15.75" customHeight="1">
      <c r="Z411" s="31"/>
    </row>
    <row r="412" spans="26:26" ht="15.75" customHeight="1">
      <c r="Z412" s="31"/>
    </row>
    <row r="413" spans="26:26" ht="15.75" customHeight="1">
      <c r="Z413" s="31"/>
    </row>
    <row r="414" spans="26:26" ht="15.75" customHeight="1">
      <c r="Z414" s="31"/>
    </row>
    <row r="415" spans="26:26" ht="15.75" customHeight="1">
      <c r="Z415" s="31"/>
    </row>
    <row r="416" spans="26:26" ht="15.75" customHeight="1">
      <c r="Z416" s="31"/>
    </row>
    <row r="417" spans="26:26" ht="15.75" customHeight="1">
      <c r="Z417" s="31"/>
    </row>
    <row r="418" spans="26:26" ht="15.75" customHeight="1">
      <c r="Z418" s="31"/>
    </row>
    <row r="419" spans="26:26" ht="15.75" customHeight="1">
      <c r="Z419" s="31"/>
    </row>
    <row r="420" spans="26:26" ht="15.75" customHeight="1">
      <c r="Z420" s="31"/>
    </row>
    <row r="421" spans="26:26" ht="15.75" customHeight="1">
      <c r="Z421" s="31"/>
    </row>
    <row r="422" spans="26:26" ht="15.75" customHeight="1">
      <c r="Z422" s="31"/>
    </row>
    <row r="423" spans="26:26" ht="15.75" customHeight="1">
      <c r="Z423" s="31"/>
    </row>
    <row r="424" spans="26:26" ht="15.75" customHeight="1">
      <c r="Z424" s="31"/>
    </row>
    <row r="425" spans="26:26" ht="15.75" customHeight="1">
      <c r="Z425" s="31"/>
    </row>
    <row r="426" spans="26:26" ht="15.75" customHeight="1">
      <c r="Z426" s="31"/>
    </row>
    <row r="427" spans="26:26" ht="15.75" customHeight="1">
      <c r="Z427" s="31"/>
    </row>
    <row r="428" spans="26:26" ht="15.75" customHeight="1">
      <c r="Z428" s="31"/>
    </row>
    <row r="429" spans="26:26" ht="15.75" customHeight="1">
      <c r="Z429" s="31"/>
    </row>
    <row r="430" spans="26:26" ht="15.75" customHeight="1">
      <c r="Z430" s="31"/>
    </row>
    <row r="431" spans="26:26" ht="15.75" customHeight="1">
      <c r="Z431" s="31"/>
    </row>
    <row r="432" spans="26:26" ht="15.75" customHeight="1">
      <c r="Z432" s="31"/>
    </row>
    <row r="433" spans="26:26" ht="15.75" customHeight="1">
      <c r="Z433" s="31"/>
    </row>
    <row r="434" spans="26:26" ht="15.75" customHeight="1">
      <c r="Z434" s="31"/>
    </row>
    <row r="435" spans="26:26" ht="15.75" customHeight="1">
      <c r="Z435" s="31"/>
    </row>
    <row r="436" spans="26:26" ht="15.75" customHeight="1">
      <c r="Z436" s="31"/>
    </row>
    <row r="437" spans="26:26" ht="15.75" customHeight="1">
      <c r="Z437" s="31"/>
    </row>
    <row r="438" spans="26:26" ht="15.75" customHeight="1">
      <c r="Z438" s="31"/>
    </row>
    <row r="439" spans="26:26" ht="15.75" customHeight="1">
      <c r="Z439" s="31"/>
    </row>
    <row r="440" spans="26:26" ht="15.75" customHeight="1">
      <c r="Z440" s="31"/>
    </row>
    <row r="441" spans="26:26" ht="15.75" customHeight="1">
      <c r="Z441" s="31"/>
    </row>
    <row r="442" spans="26:26" ht="15.75" customHeight="1">
      <c r="Z442" s="31"/>
    </row>
    <row r="443" spans="26:26" ht="15.75" customHeight="1">
      <c r="Z443" s="31"/>
    </row>
    <row r="444" spans="26:26" ht="15.75" customHeight="1">
      <c r="Z444" s="31"/>
    </row>
    <row r="445" spans="26:26" ht="15.75" customHeight="1">
      <c r="Z445" s="31"/>
    </row>
    <row r="446" spans="26:26" ht="15.75" customHeight="1">
      <c r="Z446" s="31"/>
    </row>
    <row r="447" spans="26:26" ht="15.75" customHeight="1">
      <c r="Z447" s="31"/>
    </row>
    <row r="448" spans="26:26" ht="15.75" customHeight="1">
      <c r="Z448" s="31"/>
    </row>
    <row r="449" spans="26:26" ht="15.75" customHeight="1">
      <c r="Z449" s="31"/>
    </row>
    <row r="450" spans="26:26" ht="15.75" customHeight="1">
      <c r="Z450" s="31"/>
    </row>
    <row r="451" spans="26:26" ht="15.75" customHeight="1">
      <c r="Z451" s="31"/>
    </row>
    <row r="452" spans="26:26" ht="15.75" customHeight="1">
      <c r="Z452" s="31"/>
    </row>
    <row r="453" spans="26:26" ht="15.75" customHeight="1">
      <c r="Z453" s="31"/>
    </row>
    <row r="454" spans="26:26" ht="15.75" customHeight="1">
      <c r="Z454" s="31"/>
    </row>
    <row r="455" spans="26:26" ht="15.75" customHeight="1">
      <c r="Z455" s="31"/>
    </row>
    <row r="456" spans="26:26" ht="15.75" customHeight="1">
      <c r="Z456" s="31"/>
    </row>
    <row r="457" spans="26:26" ht="15.75" customHeight="1">
      <c r="Z457" s="31"/>
    </row>
    <row r="458" spans="26:26" ht="15.75" customHeight="1">
      <c r="Z458" s="31"/>
    </row>
    <row r="459" spans="26:26" ht="15.75" customHeight="1">
      <c r="Z459" s="31"/>
    </row>
    <row r="460" spans="26:26" ht="15.75" customHeight="1">
      <c r="Z460" s="31"/>
    </row>
    <row r="461" spans="26:26" ht="15.75" customHeight="1">
      <c r="Z461" s="31"/>
    </row>
    <row r="462" spans="26:26" ht="15.75" customHeight="1">
      <c r="Z462" s="31"/>
    </row>
    <row r="463" spans="26:26" ht="15.75" customHeight="1">
      <c r="Z463" s="31"/>
    </row>
    <row r="464" spans="26:26" ht="15.75" customHeight="1">
      <c r="Z464" s="31"/>
    </row>
    <row r="465" spans="26:26" ht="15.75" customHeight="1">
      <c r="Z465" s="31"/>
    </row>
    <row r="466" spans="26:26" ht="15.75" customHeight="1">
      <c r="Z466" s="31"/>
    </row>
    <row r="467" spans="26:26" ht="15.75" customHeight="1">
      <c r="Z467" s="31"/>
    </row>
    <row r="468" spans="26:26" ht="15.75" customHeight="1">
      <c r="Z468" s="31"/>
    </row>
    <row r="469" spans="26:26" ht="15.75" customHeight="1">
      <c r="Z469" s="31"/>
    </row>
    <row r="470" spans="26:26" ht="15.75" customHeight="1">
      <c r="Z470" s="31"/>
    </row>
    <row r="471" spans="26:26" ht="15.75" customHeight="1">
      <c r="Z471" s="31"/>
    </row>
    <row r="472" spans="26:26" ht="15.75" customHeight="1">
      <c r="Z472" s="31"/>
    </row>
    <row r="473" spans="26:26" ht="15.75" customHeight="1">
      <c r="Z473" s="31"/>
    </row>
    <row r="474" spans="26:26" ht="15.75" customHeight="1">
      <c r="Z474" s="31"/>
    </row>
    <row r="475" spans="26:26" ht="15.75" customHeight="1">
      <c r="Z475" s="31"/>
    </row>
    <row r="476" spans="26:26" ht="15.75" customHeight="1">
      <c r="Z476" s="31"/>
    </row>
    <row r="477" spans="26:26" ht="15.75" customHeight="1">
      <c r="Z477" s="31"/>
    </row>
    <row r="478" spans="26:26" ht="15.75" customHeight="1">
      <c r="Z478" s="31"/>
    </row>
    <row r="479" spans="26:26" ht="15.75" customHeight="1">
      <c r="Z479" s="31"/>
    </row>
    <row r="480" spans="26:26" ht="15.75" customHeight="1">
      <c r="Z480" s="31"/>
    </row>
    <row r="481" spans="26:26" ht="15.75" customHeight="1">
      <c r="Z481" s="31"/>
    </row>
    <row r="482" spans="26:26" ht="15.75" customHeight="1">
      <c r="Z482" s="31"/>
    </row>
    <row r="483" spans="26:26" ht="15.75" customHeight="1">
      <c r="Z483" s="31"/>
    </row>
    <row r="484" spans="26:26" ht="15.75" customHeight="1">
      <c r="Z484" s="31"/>
    </row>
    <row r="485" spans="26:26" ht="15.75" customHeight="1">
      <c r="Z485" s="31"/>
    </row>
    <row r="486" spans="26:26" ht="15.75" customHeight="1">
      <c r="Z486" s="31"/>
    </row>
    <row r="487" spans="26:26" ht="15.75" customHeight="1">
      <c r="Z487" s="31"/>
    </row>
    <row r="488" spans="26:26" ht="15.75" customHeight="1">
      <c r="Z488" s="31"/>
    </row>
    <row r="489" spans="26:26" ht="15.75" customHeight="1">
      <c r="Z489" s="31"/>
    </row>
    <row r="490" spans="26:26" ht="15.75" customHeight="1">
      <c r="Z490" s="31"/>
    </row>
    <row r="491" spans="26:26" ht="15.75" customHeight="1">
      <c r="Z491" s="31"/>
    </row>
    <row r="492" spans="26:26" ht="15.75" customHeight="1">
      <c r="Z492" s="31"/>
    </row>
    <row r="493" spans="26:26" ht="15.75" customHeight="1">
      <c r="Z493" s="31"/>
    </row>
    <row r="494" spans="26:26" ht="15.75" customHeight="1">
      <c r="Z494" s="31"/>
    </row>
    <row r="495" spans="26:26" ht="15.75" customHeight="1">
      <c r="Z495" s="31"/>
    </row>
    <row r="496" spans="26:26" ht="15.75" customHeight="1">
      <c r="Z496" s="31"/>
    </row>
    <row r="497" spans="26:26" ht="15.75" customHeight="1">
      <c r="Z497" s="31"/>
    </row>
    <row r="498" spans="26:26" ht="15.75" customHeight="1">
      <c r="Z498" s="31"/>
    </row>
    <row r="499" spans="26:26" ht="15.75" customHeight="1">
      <c r="Z499" s="31"/>
    </row>
    <row r="500" spans="26:26" ht="15.75" customHeight="1">
      <c r="Z500" s="31"/>
    </row>
    <row r="501" spans="26:26" ht="15.75" customHeight="1">
      <c r="Z501" s="31"/>
    </row>
    <row r="502" spans="26:26" ht="15.75" customHeight="1">
      <c r="Z502" s="31"/>
    </row>
    <row r="503" spans="26:26" ht="15.75" customHeight="1">
      <c r="Z503" s="31"/>
    </row>
    <row r="504" spans="26:26" ht="15.75" customHeight="1">
      <c r="Z504" s="31"/>
    </row>
    <row r="505" spans="26:26" ht="15.75" customHeight="1">
      <c r="Z505" s="31"/>
    </row>
    <row r="506" spans="26:26" ht="15.75" customHeight="1">
      <c r="Z506" s="31"/>
    </row>
    <row r="507" spans="26:26" ht="15.75" customHeight="1">
      <c r="Z507" s="31"/>
    </row>
    <row r="508" spans="26:26" ht="15.75" customHeight="1">
      <c r="Z508" s="31"/>
    </row>
    <row r="509" spans="26:26" ht="15.75" customHeight="1">
      <c r="Z509" s="31"/>
    </row>
    <row r="510" spans="26:26" ht="15.75" customHeight="1">
      <c r="Z510" s="31"/>
    </row>
    <row r="511" spans="26:26" ht="15.75" customHeight="1">
      <c r="Z511" s="31"/>
    </row>
    <row r="512" spans="26:26" ht="15.75" customHeight="1">
      <c r="Z512" s="31"/>
    </row>
    <row r="513" spans="26:26" ht="15.75" customHeight="1">
      <c r="Z513" s="31"/>
    </row>
    <row r="514" spans="26:26" ht="15.75" customHeight="1">
      <c r="Z514" s="31"/>
    </row>
    <row r="515" spans="26:26" ht="15.75" customHeight="1">
      <c r="Z515" s="31"/>
    </row>
    <row r="516" spans="26:26" ht="15.75" customHeight="1">
      <c r="Z516" s="31"/>
    </row>
    <row r="517" spans="26:26" ht="15.75" customHeight="1">
      <c r="Z517" s="31"/>
    </row>
    <row r="518" spans="26:26" ht="15.75" customHeight="1">
      <c r="Z518" s="31"/>
    </row>
    <row r="519" spans="26:26" ht="15.75" customHeight="1">
      <c r="Z519" s="31"/>
    </row>
    <row r="520" spans="26:26" ht="15.75" customHeight="1">
      <c r="Z520" s="31"/>
    </row>
    <row r="521" spans="26:26" ht="15.75" customHeight="1">
      <c r="Z521" s="31"/>
    </row>
    <row r="522" spans="26:26" ht="15.75" customHeight="1">
      <c r="Z522" s="31"/>
    </row>
    <row r="523" spans="26:26" ht="15.75" customHeight="1">
      <c r="Z523" s="31"/>
    </row>
    <row r="524" spans="26:26" ht="15.75" customHeight="1">
      <c r="Z524" s="31"/>
    </row>
    <row r="525" spans="26:26" ht="15.75" customHeight="1">
      <c r="Z525" s="31"/>
    </row>
    <row r="526" spans="26:26" ht="15.75" customHeight="1">
      <c r="Z526" s="31"/>
    </row>
    <row r="527" spans="26:26" ht="15.75" customHeight="1">
      <c r="Z527" s="31"/>
    </row>
    <row r="528" spans="26:26" ht="15.75" customHeight="1">
      <c r="Z528" s="31"/>
    </row>
    <row r="529" spans="26:26" ht="15.75" customHeight="1">
      <c r="Z529" s="31"/>
    </row>
    <row r="530" spans="26:26" ht="15.75" customHeight="1">
      <c r="Z530" s="31"/>
    </row>
    <row r="531" spans="26:26" ht="15.75" customHeight="1">
      <c r="Z531" s="31"/>
    </row>
    <row r="532" spans="26:26" ht="15.75" customHeight="1">
      <c r="Z532" s="31"/>
    </row>
    <row r="533" spans="26:26" ht="15.75" customHeight="1">
      <c r="Z533" s="31"/>
    </row>
    <row r="534" spans="26:26" ht="15.75" customHeight="1">
      <c r="Z534" s="31"/>
    </row>
    <row r="535" spans="26:26" ht="15.75" customHeight="1">
      <c r="Z535" s="31"/>
    </row>
    <row r="536" spans="26:26" ht="15.75" customHeight="1">
      <c r="Z536" s="31"/>
    </row>
    <row r="537" spans="26:26" ht="15.75" customHeight="1">
      <c r="Z537" s="31"/>
    </row>
    <row r="538" spans="26:26" ht="15.75" customHeight="1">
      <c r="Z538" s="31"/>
    </row>
    <row r="539" spans="26:26" ht="15.75" customHeight="1">
      <c r="Z539" s="31"/>
    </row>
    <row r="540" spans="26:26" ht="15.75" customHeight="1">
      <c r="Z540" s="31"/>
    </row>
    <row r="541" spans="26:26" ht="15.75" customHeight="1">
      <c r="Z541" s="31"/>
    </row>
    <row r="542" spans="26:26" ht="15.75" customHeight="1">
      <c r="Z542" s="31"/>
    </row>
    <row r="543" spans="26:26" ht="15.75" customHeight="1">
      <c r="Z543" s="31"/>
    </row>
    <row r="544" spans="26:26" ht="15.75" customHeight="1">
      <c r="Z544" s="31"/>
    </row>
    <row r="545" spans="26:26" ht="15.75" customHeight="1">
      <c r="Z545" s="31"/>
    </row>
    <row r="546" spans="26:26" ht="15.75" customHeight="1">
      <c r="Z546" s="31"/>
    </row>
    <row r="547" spans="26:26" ht="15.75" customHeight="1">
      <c r="Z547" s="31"/>
    </row>
    <row r="548" spans="26:26" ht="15.75" customHeight="1">
      <c r="Z548" s="31"/>
    </row>
    <row r="549" spans="26:26" ht="15.75" customHeight="1">
      <c r="Z549" s="31"/>
    </row>
    <row r="550" spans="26:26" ht="15.75" customHeight="1">
      <c r="Z550" s="31"/>
    </row>
    <row r="551" spans="26:26" ht="15.75" customHeight="1">
      <c r="Z551" s="31"/>
    </row>
    <row r="552" spans="26:26" ht="15.75" customHeight="1">
      <c r="Z552" s="31"/>
    </row>
    <row r="553" spans="26:26" ht="15.75" customHeight="1">
      <c r="Z553" s="31"/>
    </row>
    <row r="554" spans="26:26" ht="15.75" customHeight="1">
      <c r="Z554" s="31"/>
    </row>
    <row r="555" spans="26:26" ht="15.75" customHeight="1">
      <c r="Z555" s="31"/>
    </row>
    <row r="556" spans="26:26" ht="15.75" customHeight="1">
      <c r="Z556" s="31"/>
    </row>
    <row r="557" spans="26:26" ht="15.75" customHeight="1">
      <c r="Z557" s="31"/>
    </row>
    <row r="558" spans="26:26" ht="15.75" customHeight="1">
      <c r="Z558" s="31"/>
    </row>
    <row r="559" spans="26:26" ht="15.75" customHeight="1">
      <c r="Z559" s="31"/>
    </row>
    <row r="560" spans="26:26" ht="15.75" customHeight="1">
      <c r="Z560" s="31"/>
    </row>
    <row r="561" spans="26:26" ht="15.75" customHeight="1">
      <c r="Z561" s="31"/>
    </row>
    <row r="562" spans="26:26" ht="15.75" customHeight="1">
      <c r="Z562" s="31"/>
    </row>
    <row r="563" spans="26:26" ht="15.75" customHeight="1">
      <c r="Z563" s="31"/>
    </row>
    <row r="564" spans="26:26" ht="15.75" customHeight="1">
      <c r="Z564" s="31"/>
    </row>
    <row r="565" spans="26:26" ht="15.75" customHeight="1">
      <c r="Z565" s="31"/>
    </row>
    <row r="566" spans="26:26" ht="15.75" customHeight="1">
      <c r="Z566" s="31"/>
    </row>
    <row r="567" spans="26:26" ht="15.75" customHeight="1">
      <c r="Z567" s="31"/>
    </row>
    <row r="568" spans="26:26" ht="15.75" customHeight="1">
      <c r="Z568" s="31"/>
    </row>
    <row r="569" spans="26:26" ht="15.75" customHeight="1">
      <c r="Z569" s="31"/>
    </row>
    <row r="570" spans="26:26" ht="15.75" customHeight="1">
      <c r="Z570" s="31"/>
    </row>
    <row r="571" spans="26:26" ht="15.75" customHeight="1">
      <c r="Z571" s="31"/>
    </row>
    <row r="572" spans="26:26" ht="15.75" customHeight="1">
      <c r="Z572" s="31"/>
    </row>
    <row r="573" spans="26:26" ht="15.75" customHeight="1">
      <c r="Z573" s="31"/>
    </row>
    <row r="574" spans="26:26" ht="15.75" customHeight="1">
      <c r="Z574" s="31"/>
    </row>
    <row r="575" spans="26:26" ht="15.75" customHeight="1">
      <c r="Z575" s="31"/>
    </row>
    <row r="576" spans="26:26" ht="15.75" customHeight="1">
      <c r="Z576" s="31"/>
    </row>
    <row r="577" spans="26:26" ht="15.75" customHeight="1">
      <c r="Z577" s="31"/>
    </row>
    <row r="578" spans="26:26" ht="15.75" customHeight="1">
      <c r="Z578" s="31"/>
    </row>
    <row r="579" spans="26:26" ht="15.75" customHeight="1">
      <c r="Z579" s="31"/>
    </row>
    <row r="580" spans="26:26" ht="15.75" customHeight="1">
      <c r="Z580" s="31"/>
    </row>
    <row r="581" spans="26:26" ht="15.75" customHeight="1">
      <c r="Z581" s="31"/>
    </row>
    <row r="582" spans="26:26" ht="15.75" customHeight="1">
      <c r="Z582" s="31"/>
    </row>
    <row r="583" spans="26:26" ht="15.75" customHeight="1">
      <c r="Z583" s="31"/>
    </row>
    <row r="584" spans="26:26" ht="15.75" customHeight="1">
      <c r="Z584" s="31"/>
    </row>
    <row r="585" spans="26:26" ht="15.75" customHeight="1">
      <c r="Z585" s="31"/>
    </row>
    <row r="586" spans="26:26" ht="15.75" customHeight="1">
      <c r="Z586" s="31"/>
    </row>
    <row r="587" spans="26:26" ht="15.75" customHeight="1">
      <c r="Z587" s="31"/>
    </row>
    <row r="588" spans="26:26" ht="15.75" customHeight="1">
      <c r="Z588" s="31"/>
    </row>
    <row r="589" spans="26:26" ht="15.75" customHeight="1">
      <c r="Z589" s="31"/>
    </row>
    <row r="590" spans="26:26" ht="15.75" customHeight="1">
      <c r="Z590" s="31"/>
    </row>
    <row r="591" spans="26:26" ht="15.75" customHeight="1">
      <c r="Z591" s="31"/>
    </row>
    <row r="592" spans="26:26" ht="15.75" customHeight="1">
      <c r="Z592" s="31"/>
    </row>
    <row r="593" spans="26:26" ht="15.75" customHeight="1">
      <c r="Z593" s="31"/>
    </row>
    <row r="594" spans="26:26" ht="15.75" customHeight="1">
      <c r="Z594" s="31"/>
    </row>
    <row r="595" spans="26:26" ht="15.75" customHeight="1">
      <c r="Z595" s="31"/>
    </row>
    <row r="596" spans="26:26" ht="15.75" customHeight="1">
      <c r="Z596" s="31"/>
    </row>
    <row r="597" spans="26:26" ht="15.75" customHeight="1">
      <c r="Z597" s="31"/>
    </row>
    <row r="598" spans="26:26" ht="15.75" customHeight="1">
      <c r="Z598" s="31"/>
    </row>
    <row r="599" spans="26:26" ht="15.75" customHeight="1">
      <c r="Z599" s="31"/>
    </row>
    <row r="600" spans="26:26" ht="15.75" customHeight="1">
      <c r="Z600" s="31"/>
    </row>
    <row r="601" spans="26:26" ht="15.75" customHeight="1">
      <c r="Z601" s="31"/>
    </row>
    <row r="602" spans="26:26" ht="15.75" customHeight="1">
      <c r="Z602" s="31"/>
    </row>
    <row r="603" spans="26:26" ht="15.75" customHeight="1">
      <c r="Z603" s="31"/>
    </row>
    <row r="604" spans="26:26" ht="15.75" customHeight="1">
      <c r="Z604" s="31"/>
    </row>
    <row r="605" spans="26:26" ht="15.75" customHeight="1">
      <c r="Z605" s="31"/>
    </row>
    <row r="606" spans="26:26" ht="15.75" customHeight="1">
      <c r="Z606" s="31"/>
    </row>
    <row r="607" spans="26:26" ht="15.75" customHeight="1">
      <c r="Z607" s="31"/>
    </row>
    <row r="608" spans="26:26" ht="15.75" customHeight="1">
      <c r="Z608" s="31"/>
    </row>
    <row r="609" spans="26:26" ht="15.75" customHeight="1">
      <c r="Z609" s="31"/>
    </row>
    <row r="610" spans="26:26" ht="15.75" customHeight="1">
      <c r="Z610" s="31"/>
    </row>
    <row r="611" spans="26:26" ht="15.75" customHeight="1">
      <c r="Z611" s="31"/>
    </row>
    <row r="612" spans="26:26" ht="15.75" customHeight="1">
      <c r="Z612" s="31"/>
    </row>
    <row r="613" spans="26:26" ht="15.75" customHeight="1">
      <c r="Z613" s="31"/>
    </row>
    <row r="614" spans="26:26" ht="15.75" customHeight="1">
      <c r="Z614" s="31"/>
    </row>
    <row r="615" spans="26:26" ht="15.75" customHeight="1">
      <c r="Z615" s="31"/>
    </row>
    <row r="616" spans="26:26" ht="15.75" customHeight="1">
      <c r="Z616" s="31"/>
    </row>
    <row r="617" spans="26:26" ht="15.75" customHeight="1">
      <c r="Z617" s="31"/>
    </row>
    <row r="618" spans="26:26" ht="15.75" customHeight="1">
      <c r="Z618" s="31"/>
    </row>
    <row r="619" spans="26:26" ht="15.75" customHeight="1">
      <c r="Z619" s="31"/>
    </row>
    <row r="620" spans="26:26" ht="15.75" customHeight="1">
      <c r="Z620" s="31"/>
    </row>
    <row r="621" spans="26:26" ht="15.75" customHeight="1">
      <c r="Z621" s="31"/>
    </row>
    <row r="622" spans="26:26" ht="15.75" customHeight="1">
      <c r="Z622" s="31"/>
    </row>
    <row r="623" spans="26:26" ht="15.75" customHeight="1">
      <c r="Z623" s="31"/>
    </row>
    <row r="624" spans="26:26" ht="15.75" customHeight="1">
      <c r="Z624" s="31"/>
    </row>
    <row r="625" spans="26:26" ht="15.75" customHeight="1">
      <c r="Z625" s="31"/>
    </row>
    <row r="626" spans="26:26" ht="15.75" customHeight="1">
      <c r="Z626" s="31"/>
    </row>
    <row r="627" spans="26:26" ht="15.75" customHeight="1">
      <c r="Z627" s="31"/>
    </row>
    <row r="628" spans="26:26" ht="15.75" customHeight="1">
      <c r="Z628" s="31"/>
    </row>
    <row r="629" spans="26:26" ht="15.75" customHeight="1">
      <c r="Z629" s="31"/>
    </row>
    <row r="630" spans="26:26" ht="15.75" customHeight="1">
      <c r="Z630" s="31"/>
    </row>
    <row r="631" spans="26:26" ht="15.75" customHeight="1">
      <c r="Z631" s="31"/>
    </row>
    <row r="632" spans="26:26" ht="15.75" customHeight="1">
      <c r="Z632" s="31"/>
    </row>
    <row r="633" spans="26:26" ht="15.75" customHeight="1">
      <c r="Z633" s="31"/>
    </row>
    <row r="634" spans="26:26" ht="15.75" customHeight="1">
      <c r="Z634" s="31"/>
    </row>
    <row r="635" spans="26:26" ht="15.75" customHeight="1">
      <c r="Z635" s="31"/>
    </row>
    <row r="636" spans="26:26" ht="15.75" customHeight="1">
      <c r="Z636" s="31"/>
    </row>
    <row r="637" spans="26:26" ht="15.75" customHeight="1">
      <c r="Z637" s="31"/>
    </row>
    <row r="638" spans="26:26" ht="15.75" customHeight="1">
      <c r="Z638" s="31"/>
    </row>
    <row r="639" spans="26:26" ht="15.75" customHeight="1">
      <c r="Z639" s="31"/>
    </row>
    <row r="640" spans="26:26" ht="15.75" customHeight="1">
      <c r="Z640" s="31"/>
    </row>
    <row r="641" spans="26:26" ht="15.75" customHeight="1">
      <c r="Z641" s="31"/>
    </row>
    <row r="642" spans="26:26" ht="15.75" customHeight="1">
      <c r="Z642" s="31"/>
    </row>
    <row r="643" spans="26:26" ht="15.75" customHeight="1">
      <c r="Z643" s="31"/>
    </row>
    <row r="644" spans="26:26" ht="15.75" customHeight="1">
      <c r="Z644" s="31"/>
    </row>
    <row r="645" spans="26:26" ht="15.75" customHeight="1">
      <c r="Z645" s="31"/>
    </row>
    <row r="646" spans="26:26" ht="15.75" customHeight="1">
      <c r="Z646" s="31"/>
    </row>
    <row r="647" spans="26:26" ht="15.75" customHeight="1">
      <c r="Z647" s="31"/>
    </row>
    <row r="648" spans="26:26" ht="15.75" customHeight="1">
      <c r="Z648" s="31"/>
    </row>
    <row r="649" spans="26:26" ht="15.75" customHeight="1">
      <c r="Z649" s="31"/>
    </row>
    <row r="650" spans="26:26" ht="15.75" customHeight="1">
      <c r="Z650" s="31"/>
    </row>
    <row r="651" spans="26:26" ht="15.75" customHeight="1">
      <c r="Z651" s="31"/>
    </row>
    <row r="652" spans="26:26" ht="15.75" customHeight="1">
      <c r="Z652" s="31"/>
    </row>
    <row r="653" spans="26:26" ht="15.75" customHeight="1">
      <c r="Z653" s="31"/>
    </row>
    <row r="654" spans="26:26" ht="15.75" customHeight="1">
      <c r="Z654" s="31"/>
    </row>
    <row r="655" spans="26:26" ht="15.75" customHeight="1">
      <c r="Z655" s="31"/>
    </row>
    <row r="656" spans="26:26" ht="15.75" customHeight="1">
      <c r="Z656" s="31"/>
    </row>
    <row r="657" spans="26:26" ht="15.75" customHeight="1">
      <c r="Z657" s="31"/>
    </row>
    <row r="658" spans="26:26" ht="15.75" customHeight="1">
      <c r="Z658" s="31"/>
    </row>
    <row r="659" spans="26:26" ht="15.75" customHeight="1">
      <c r="Z659" s="31"/>
    </row>
    <row r="660" spans="26:26" ht="15.75" customHeight="1">
      <c r="Z660" s="31"/>
    </row>
    <row r="661" spans="26:26" ht="15.75" customHeight="1">
      <c r="Z661" s="31"/>
    </row>
    <row r="662" spans="26:26" ht="15.75" customHeight="1">
      <c r="Z662" s="31"/>
    </row>
    <row r="663" spans="26:26" ht="15.75" customHeight="1">
      <c r="Z663" s="31"/>
    </row>
    <row r="664" spans="26:26" ht="15.75" customHeight="1">
      <c r="Z664" s="31"/>
    </row>
    <row r="665" spans="26:26" ht="15.75" customHeight="1">
      <c r="Z665" s="31"/>
    </row>
    <row r="666" spans="26:26" ht="15.75" customHeight="1">
      <c r="Z666" s="31"/>
    </row>
    <row r="667" spans="26:26" ht="15.75" customHeight="1">
      <c r="Z667" s="31"/>
    </row>
    <row r="668" spans="26:26" ht="15.75" customHeight="1">
      <c r="Z668" s="31"/>
    </row>
    <row r="669" spans="26:26" ht="15.75" customHeight="1">
      <c r="Z669" s="31"/>
    </row>
    <row r="670" spans="26:26" ht="15.75" customHeight="1">
      <c r="Z670" s="31"/>
    </row>
    <row r="671" spans="26:26" ht="15.75" customHeight="1">
      <c r="Z671" s="31"/>
    </row>
    <row r="672" spans="26:26" ht="15.75" customHeight="1">
      <c r="Z672" s="31"/>
    </row>
    <row r="673" spans="26:26" ht="15.75" customHeight="1">
      <c r="Z673" s="31"/>
    </row>
    <row r="674" spans="26:26" ht="15.75" customHeight="1">
      <c r="Z674" s="31"/>
    </row>
    <row r="675" spans="26:26" ht="15.75" customHeight="1">
      <c r="Z675" s="31"/>
    </row>
    <row r="676" spans="26:26" ht="15.75" customHeight="1">
      <c r="Z676" s="31"/>
    </row>
    <row r="677" spans="26:26" ht="15.75" customHeight="1">
      <c r="Z677" s="31"/>
    </row>
    <row r="678" spans="26:26" ht="15.75" customHeight="1">
      <c r="Z678" s="31"/>
    </row>
    <row r="679" spans="26:26" ht="15.75" customHeight="1">
      <c r="Z679" s="31"/>
    </row>
    <row r="680" spans="26:26" ht="15.75" customHeight="1">
      <c r="Z680" s="31"/>
    </row>
    <row r="681" spans="26:26" ht="15.75" customHeight="1">
      <c r="Z681" s="31"/>
    </row>
    <row r="682" spans="26:26" ht="15.75" customHeight="1">
      <c r="Z682" s="31"/>
    </row>
    <row r="683" spans="26:26" ht="15.75" customHeight="1">
      <c r="Z683" s="31"/>
    </row>
    <row r="684" spans="26:26" ht="15.75" customHeight="1">
      <c r="Z684" s="31"/>
    </row>
    <row r="685" spans="26:26" ht="15.75" customHeight="1">
      <c r="Z685" s="31"/>
    </row>
    <row r="686" spans="26:26" ht="15.75" customHeight="1">
      <c r="Z686" s="31"/>
    </row>
    <row r="687" spans="26:26" ht="15.75" customHeight="1">
      <c r="Z687" s="31"/>
    </row>
    <row r="688" spans="26:26" ht="15.75" customHeight="1">
      <c r="Z688" s="31"/>
    </row>
    <row r="689" spans="26:26" ht="15.75" customHeight="1">
      <c r="Z689" s="31"/>
    </row>
    <row r="690" spans="26:26" ht="15.75" customHeight="1">
      <c r="Z690" s="31"/>
    </row>
    <row r="691" spans="26:26" ht="15.75" customHeight="1">
      <c r="Z691" s="31"/>
    </row>
    <row r="692" spans="26:26" ht="15.75" customHeight="1">
      <c r="Z692" s="31"/>
    </row>
    <row r="693" spans="26:26" ht="15.75" customHeight="1">
      <c r="Z693" s="31"/>
    </row>
    <row r="694" spans="26:26" ht="15.75" customHeight="1">
      <c r="Z694" s="31"/>
    </row>
    <row r="695" spans="26:26" ht="15.75" customHeight="1">
      <c r="Z695" s="31"/>
    </row>
    <row r="696" spans="26:26" ht="15.75" customHeight="1">
      <c r="Z696" s="31"/>
    </row>
    <row r="697" spans="26:26" ht="15.75" customHeight="1">
      <c r="Z697" s="31"/>
    </row>
    <row r="698" spans="26:26" ht="15.75" customHeight="1">
      <c r="Z698" s="31"/>
    </row>
    <row r="699" spans="26:26" ht="15.75" customHeight="1">
      <c r="Z699" s="31"/>
    </row>
    <row r="700" spans="26:26" ht="15.75" customHeight="1">
      <c r="Z700" s="31"/>
    </row>
    <row r="701" spans="26:26" ht="15.75" customHeight="1">
      <c r="Z701" s="31"/>
    </row>
    <row r="702" spans="26:26" ht="15.75" customHeight="1">
      <c r="Z702" s="31"/>
    </row>
    <row r="703" spans="26:26" ht="15.75" customHeight="1">
      <c r="Z703" s="31"/>
    </row>
    <row r="704" spans="26:26" ht="15.75" customHeight="1">
      <c r="Z704" s="31"/>
    </row>
    <row r="705" spans="26:26" ht="15.75" customHeight="1">
      <c r="Z705" s="31"/>
    </row>
    <row r="706" spans="26:26" ht="15.75" customHeight="1">
      <c r="Z706" s="31"/>
    </row>
    <row r="707" spans="26:26" ht="15.75" customHeight="1">
      <c r="Z707" s="31"/>
    </row>
    <row r="708" spans="26:26" ht="15.75" customHeight="1">
      <c r="Z708" s="31"/>
    </row>
    <row r="709" spans="26:26" ht="15.75" customHeight="1">
      <c r="Z709" s="31"/>
    </row>
    <row r="710" spans="26:26" ht="15.75" customHeight="1">
      <c r="Z710" s="31"/>
    </row>
    <row r="711" spans="26:26" ht="15.75" customHeight="1">
      <c r="Z711" s="31"/>
    </row>
    <row r="712" spans="26:26" ht="15.75" customHeight="1">
      <c r="Z712" s="31"/>
    </row>
    <row r="713" spans="26:26" ht="15.75" customHeight="1">
      <c r="Z713" s="31"/>
    </row>
    <row r="714" spans="26:26" ht="15.75" customHeight="1">
      <c r="Z714" s="31"/>
    </row>
    <row r="715" spans="26:26" ht="15.75" customHeight="1">
      <c r="Z715" s="31"/>
    </row>
    <row r="716" spans="26:26" ht="15.75" customHeight="1">
      <c r="Z716" s="31"/>
    </row>
    <row r="717" spans="26:26" ht="15.75" customHeight="1">
      <c r="Z717" s="31"/>
    </row>
    <row r="718" spans="26:26" ht="15.75" customHeight="1">
      <c r="Z718" s="31"/>
    </row>
    <row r="719" spans="26:26" ht="15.75" customHeight="1">
      <c r="Z719" s="31"/>
    </row>
    <row r="720" spans="26:26" ht="15.75" customHeight="1">
      <c r="Z720" s="31"/>
    </row>
    <row r="721" spans="26:26" ht="15.75" customHeight="1">
      <c r="Z721" s="31"/>
    </row>
    <row r="722" spans="26:26" ht="15.75" customHeight="1">
      <c r="Z722" s="31"/>
    </row>
    <row r="723" spans="26:26" ht="15.75" customHeight="1">
      <c r="Z723" s="31"/>
    </row>
    <row r="724" spans="26:26" ht="15.75" customHeight="1">
      <c r="Z724" s="31"/>
    </row>
    <row r="725" spans="26:26" ht="15.75" customHeight="1">
      <c r="Z725" s="31"/>
    </row>
    <row r="726" spans="26:26" ht="15.75" customHeight="1">
      <c r="Z726" s="31"/>
    </row>
    <row r="727" spans="26:26" ht="15.75" customHeight="1">
      <c r="Z727" s="31"/>
    </row>
    <row r="728" spans="26:26" ht="15.75" customHeight="1">
      <c r="Z728" s="31"/>
    </row>
    <row r="729" spans="26:26" ht="15.75" customHeight="1">
      <c r="Z729" s="31"/>
    </row>
    <row r="730" spans="26:26" ht="15.75" customHeight="1">
      <c r="Z730" s="31"/>
    </row>
    <row r="731" spans="26:26" ht="15.75" customHeight="1">
      <c r="Z731" s="31"/>
    </row>
    <row r="732" spans="26:26" ht="15.75" customHeight="1">
      <c r="Z732" s="31"/>
    </row>
    <row r="733" spans="26:26" ht="15.75" customHeight="1">
      <c r="Z733" s="31"/>
    </row>
    <row r="734" spans="26:26" ht="15.75" customHeight="1">
      <c r="Z734" s="31"/>
    </row>
    <row r="735" spans="26:26" ht="15.75" customHeight="1">
      <c r="Z735" s="31"/>
    </row>
    <row r="736" spans="26:26" ht="15.75" customHeight="1">
      <c r="Z736" s="31"/>
    </row>
    <row r="737" spans="26:26" ht="15.75" customHeight="1">
      <c r="Z737" s="31"/>
    </row>
    <row r="738" spans="26:26" ht="15.75" customHeight="1">
      <c r="Z738" s="31"/>
    </row>
    <row r="739" spans="26:26" ht="15.75" customHeight="1">
      <c r="Z739" s="31"/>
    </row>
    <row r="740" spans="26:26" ht="15.75" customHeight="1">
      <c r="Z740" s="31"/>
    </row>
    <row r="741" spans="26:26" ht="15.75" customHeight="1">
      <c r="Z741" s="31"/>
    </row>
    <row r="742" spans="26:26" ht="15.75" customHeight="1">
      <c r="Z742" s="31"/>
    </row>
    <row r="743" spans="26:26" ht="15.75" customHeight="1">
      <c r="Z743" s="31"/>
    </row>
    <row r="744" spans="26:26" ht="15.75" customHeight="1">
      <c r="Z744" s="31"/>
    </row>
    <row r="745" spans="26:26" ht="15.75" customHeight="1">
      <c r="Z745" s="31"/>
    </row>
    <row r="746" spans="26:26" ht="15.75" customHeight="1">
      <c r="Z746" s="31"/>
    </row>
    <row r="747" spans="26:26" ht="15.75" customHeight="1">
      <c r="Z747" s="31"/>
    </row>
    <row r="748" spans="26:26" ht="15.75" customHeight="1">
      <c r="Z748" s="31"/>
    </row>
    <row r="749" spans="26:26" ht="15.75" customHeight="1">
      <c r="Z749" s="31"/>
    </row>
    <row r="750" spans="26:26" ht="15.75" customHeight="1">
      <c r="Z750" s="31"/>
    </row>
    <row r="751" spans="26:26" ht="15.75" customHeight="1">
      <c r="Z751" s="31"/>
    </row>
    <row r="752" spans="26:26" ht="15.75" customHeight="1">
      <c r="Z752" s="31"/>
    </row>
    <row r="753" spans="26:26" ht="15.75" customHeight="1">
      <c r="Z753" s="31"/>
    </row>
    <row r="754" spans="26:26" ht="15.75" customHeight="1">
      <c r="Z754" s="31"/>
    </row>
    <row r="755" spans="26:26" ht="15.75" customHeight="1">
      <c r="Z755" s="31"/>
    </row>
    <row r="756" spans="26:26" ht="15.75" customHeight="1">
      <c r="Z756" s="31"/>
    </row>
    <row r="757" spans="26:26" ht="15.75" customHeight="1">
      <c r="Z757" s="31"/>
    </row>
    <row r="758" spans="26:26" ht="15.75" customHeight="1">
      <c r="Z758" s="31"/>
    </row>
    <row r="759" spans="26:26" ht="15.75" customHeight="1">
      <c r="Z759" s="31"/>
    </row>
    <row r="760" spans="26:26" ht="15.75" customHeight="1">
      <c r="Z760" s="31"/>
    </row>
    <row r="761" spans="26:26" ht="15.75" customHeight="1">
      <c r="Z761" s="31"/>
    </row>
    <row r="762" spans="26:26" ht="15.75" customHeight="1">
      <c r="Z762" s="31"/>
    </row>
    <row r="763" spans="26:26" ht="15.75" customHeight="1">
      <c r="Z763" s="31"/>
    </row>
    <row r="764" spans="26:26" ht="15.75" customHeight="1">
      <c r="Z764" s="31"/>
    </row>
    <row r="765" spans="26:26" ht="15.75" customHeight="1">
      <c r="Z765" s="31"/>
    </row>
    <row r="766" spans="26:26" ht="15.75" customHeight="1">
      <c r="Z766" s="31"/>
    </row>
    <row r="767" spans="26:26" ht="15.75" customHeight="1">
      <c r="Z767" s="31"/>
    </row>
    <row r="768" spans="26:26" ht="15.75" customHeight="1">
      <c r="Z768" s="31"/>
    </row>
    <row r="769" spans="26:26" ht="15.75" customHeight="1">
      <c r="Z769" s="31"/>
    </row>
    <row r="770" spans="26:26" ht="15.75" customHeight="1">
      <c r="Z770" s="31"/>
    </row>
    <row r="771" spans="26:26" ht="15.75" customHeight="1">
      <c r="Z771" s="31"/>
    </row>
    <row r="772" spans="26:26" ht="15.75" customHeight="1">
      <c r="Z772" s="31"/>
    </row>
    <row r="773" spans="26:26" ht="15.75" customHeight="1">
      <c r="Z773" s="31"/>
    </row>
    <row r="774" spans="26:26" ht="15.75" customHeight="1">
      <c r="Z774" s="31"/>
    </row>
    <row r="775" spans="26:26" ht="15.75" customHeight="1">
      <c r="Z775" s="31"/>
    </row>
    <row r="776" spans="26:26" ht="15.75" customHeight="1">
      <c r="Z776" s="31"/>
    </row>
    <row r="777" spans="26:26" ht="15.75" customHeight="1">
      <c r="Z777" s="31"/>
    </row>
    <row r="778" spans="26:26" ht="15.75" customHeight="1">
      <c r="Z778" s="31"/>
    </row>
    <row r="779" spans="26:26" ht="15.75" customHeight="1">
      <c r="Z779" s="31"/>
    </row>
    <row r="780" spans="26:26" ht="15.75" customHeight="1">
      <c r="Z780" s="31"/>
    </row>
    <row r="781" spans="26:26" ht="15.75" customHeight="1">
      <c r="Z781" s="31"/>
    </row>
    <row r="782" spans="26:26" ht="15.75" customHeight="1">
      <c r="Z782" s="31"/>
    </row>
    <row r="783" spans="26:26" ht="15.75" customHeight="1">
      <c r="Z783" s="31"/>
    </row>
    <row r="784" spans="26:26" ht="15.75" customHeight="1">
      <c r="Z784" s="31"/>
    </row>
    <row r="785" spans="26:26" ht="15.75" customHeight="1">
      <c r="Z785" s="31"/>
    </row>
    <row r="786" spans="26:26" ht="15.75" customHeight="1">
      <c r="Z786" s="31"/>
    </row>
    <row r="787" spans="26:26" ht="15.75" customHeight="1">
      <c r="Z787" s="31"/>
    </row>
    <row r="788" spans="26:26" ht="15.75" customHeight="1">
      <c r="Z788" s="31"/>
    </row>
    <row r="789" spans="26:26" ht="15.75" customHeight="1">
      <c r="Z789" s="31"/>
    </row>
    <row r="790" spans="26:26" ht="15.75" customHeight="1">
      <c r="Z790" s="31"/>
    </row>
    <row r="791" spans="26:26" ht="15.75" customHeight="1">
      <c r="Z791" s="31"/>
    </row>
    <row r="792" spans="26:26" ht="15.75" customHeight="1">
      <c r="Z792" s="31"/>
    </row>
    <row r="793" spans="26:26" ht="15.75" customHeight="1">
      <c r="Z793" s="31"/>
    </row>
    <row r="794" spans="26:26" ht="15.75" customHeight="1">
      <c r="Z794" s="31"/>
    </row>
    <row r="795" spans="26:26" ht="15.75" customHeight="1">
      <c r="Z795" s="31"/>
    </row>
    <row r="796" spans="26:26" ht="15.75" customHeight="1">
      <c r="Z796" s="31"/>
    </row>
    <row r="797" spans="26:26" ht="15.75" customHeight="1">
      <c r="Z797" s="31"/>
    </row>
    <row r="798" spans="26:26" ht="15.75" customHeight="1">
      <c r="Z798" s="31"/>
    </row>
    <row r="799" spans="26:26" ht="15.75" customHeight="1">
      <c r="Z799" s="31"/>
    </row>
    <row r="800" spans="26:26" ht="15.75" customHeight="1">
      <c r="Z800" s="31"/>
    </row>
    <row r="801" spans="26:26" ht="15.75" customHeight="1">
      <c r="Z801" s="31"/>
    </row>
    <row r="802" spans="26:26" ht="15.75" customHeight="1">
      <c r="Z802" s="31"/>
    </row>
    <row r="803" spans="26:26" ht="15.75" customHeight="1">
      <c r="Z803" s="31"/>
    </row>
    <row r="804" spans="26:26" ht="15.75" customHeight="1">
      <c r="Z804" s="31"/>
    </row>
    <row r="805" spans="26:26" ht="15.75" customHeight="1">
      <c r="Z805" s="31"/>
    </row>
    <row r="806" spans="26:26" ht="15.75" customHeight="1">
      <c r="Z806" s="31"/>
    </row>
    <row r="807" spans="26:26" ht="15.75" customHeight="1">
      <c r="Z807" s="31"/>
    </row>
    <row r="808" spans="26:26" ht="15.75" customHeight="1">
      <c r="Z808" s="31"/>
    </row>
    <row r="809" spans="26:26" ht="15.75" customHeight="1">
      <c r="Z809" s="31"/>
    </row>
    <row r="810" spans="26:26" ht="15.75" customHeight="1">
      <c r="Z810" s="31"/>
    </row>
    <row r="811" spans="26:26" ht="15.75" customHeight="1">
      <c r="Z811" s="31"/>
    </row>
    <row r="812" spans="26:26" ht="15.75" customHeight="1">
      <c r="Z812" s="31"/>
    </row>
    <row r="813" spans="26:26" ht="15.75" customHeight="1">
      <c r="Z813" s="31"/>
    </row>
    <row r="814" spans="26:26" ht="15.75" customHeight="1">
      <c r="Z814" s="31"/>
    </row>
    <row r="815" spans="26:26" ht="15.75" customHeight="1">
      <c r="Z815" s="31"/>
    </row>
    <row r="816" spans="26:26" ht="15.75" customHeight="1">
      <c r="Z816" s="31"/>
    </row>
    <row r="817" spans="26:26" ht="15.75" customHeight="1">
      <c r="Z817" s="31"/>
    </row>
    <row r="818" spans="26:26" ht="15.75" customHeight="1">
      <c r="Z818" s="31"/>
    </row>
    <row r="819" spans="26:26" ht="15.75" customHeight="1">
      <c r="Z819" s="31"/>
    </row>
    <row r="820" spans="26:26" ht="15.75" customHeight="1">
      <c r="Z820" s="31"/>
    </row>
    <row r="821" spans="26:26" ht="15.75" customHeight="1">
      <c r="Z821" s="31"/>
    </row>
    <row r="822" spans="26:26" ht="15.75" customHeight="1">
      <c r="Z822" s="31"/>
    </row>
    <row r="823" spans="26:26" ht="15.75" customHeight="1">
      <c r="Z823" s="31"/>
    </row>
    <row r="824" spans="26:26" ht="15.75" customHeight="1">
      <c r="Z824" s="31"/>
    </row>
    <row r="825" spans="26:26" ht="15.75" customHeight="1">
      <c r="Z825" s="31"/>
    </row>
    <row r="826" spans="26:26" ht="15.75" customHeight="1">
      <c r="Z826" s="31"/>
    </row>
    <row r="827" spans="26:26" ht="15.75" customHeight="1">
      <c r="Z827" s="31"/>
    </row>
    <row r="828" spans="26:26" ht="15.75" customHeight="1">
      <c r="Z828" s="31"/>
    </row>
    <row r="829" spans="26:26" ht="15.75" customHeight="1">
      <c r="Z829" s="31"/>
    </row>
    <row r="830" spans="26:26" ht="15.75" customHeight="1">
      <c r="Z830" s="31"/>
    </row>
    <row r="831" spans="26:26" ht="15.75" customHeight="1">
      <c r="Z831" s="31"/>
    </row>
    <row r="832" spans="26:26" ht="15.75" customHeight="1">
      <c r="Z832" s="31"/>
    </row>
    <row r="833" spans="26:26" ht="15.75" customHeight="1">
      <c r="Z833" s="31"/>
    </row>
    <row r="834" spans="26:26" ht="15.75" customHeight="1">
      <c r="Z834" s="31"/>
    </row>
    <row r="835" spans="26:26" ht="15.75" customHeight="1">
      <c r="Z835" s="31"/>
    </row>
    <row r="836" spans="26:26" ht="15.75" customHeight="1">
      <c r="Z836" s="31"/>
    </row>
    <row r="837" spans="26:26" ht="15.75" customHeight="1">
      <c r="Z837" s="31"/>
    </row>
    <row r="838" spans="26:26" ht="15.75" customHeight="1">
      <c r="Z838" s="31"/>
    </row>
    <row r="839" spans="26:26" ht="15.75" customHeight="1">
      <c r="Z839" s="31"/>
    </row>
    <row r="840" spans="26:26" ht="15.75" customHeight="1">
      <c r="Z840" s="31"/>
    </row>
    <row r="841" spans="26:26" ht="15.75" customHeight="1">
      <c r="Z841" s="31"/>
    </row>
    <row r="842" spans="26:26" ht="15.75" customHeight="1">
      <c r="Z842" s="31"/>
    </row>
    <row r="843" spans="26:26" ht="15.75" customHeight="1">
      <c r="Z843" s="31"/>
    </row>
    <row r="844" spans="26:26" ht="15.75" customHeight="1">
      <c r="Z844" s="31"/>
    </row>
    <row r="845" spans="26:26" ht="15.75" customHeight="1">
      <c r="Z845" s="31"/>
    </row>
    <row r="846" spans="26:26" ht="15.75" customHeight="1">
      <c r="Z846" s="31"/>
    </row>
    <row r="847" spans="26:26" ht="15.75" customHeight="1">
      <c r="Z847" s="31"/>
    </row>
    <row r="848" spans="26:26" ht="15.75" customHeight="1">
      <c r="Z848" s="31"/>
    </row>
    <row r="849" spans="26:26" ht="15.75" customHeight="1">
      <c r="Z849" s="31"/>
    </row>
    <row r="850" spans="26:26" ht="15.75" customHeight="1">
      <c r="Z850" s="31"/>
    </row>
    <row r="851" spans="26:26" ht="15.75" customHeight="1">
      <c r="Z851" s="31"/>
    </row>
    <row r="852" spans="26:26" ht="15.75" customHeight="1">
      <c r="Z852" s="31"/>
    </row>
    <row r="853" spans="26:26" ht="15.75" customHeight="1">
      <c r="Z853" s="31"/>
    </row>
    <row r="854" spans="26:26" ht="15.75" customHeight="1">
      <c r="Z854" s="31"/>
    </row>
    <row r="855" spans="26:26" ht="15.75" customHeight="1">
      <c r="Z855" s="31"/>
    </row>
    <row r="856" spans="26:26" ht="15.75" customHeight="1">
      <c r="Z856" s="31"/>
    </row>
    <row r="857" spans="26:26" ht="15.75" customHeight="1">
      <c r="Z857" s="31"/>
    </row>
    <row r="858" spans="26:26" ht="15.75" customHeight="1">
      <c r="Z858" s="31"/>
    </row>
    <row r="859" spans="26:26" ht="15.75" customHeight="1">
      <c r="Z859" s="31"/>
    </row>
    <row r="860" spans="26:26" ht="15.75" customHeight="1">
      <c r="Z860" s="31"/>
    </row>
    <row r="861" spans="26:26" ht="15.75" customHeight="1">
      <c r="Z861" s="31"/>
    </row>
    <row r="862" spans="26:26" ht="15.75" customHeight="1">
      <c r="Z862" s="31"/>
    </row>
    <row r="863" spans="26:26" ht="15.75" customHeight="1">
      <c r="Z863" s="31"/>
    </row>
    <row r="864" spans="26:26" ht="15.75" customHeight="1">
      <c r="Z864" s="31"/>
    </row>
    <row r="865" spans="26:26" ht="15.75" customHeight="1">
      <c r="Z865" s="31"/>
    </row>
    <row r="866" spans="26:26" ht="15.75" customHeight="1">
      <c r="Z866" s="31"/>
    </row>
    <row r="867" spans="26:26" ht="15.75" customHeight="1">
      <c r="Z867" s="31"/>
    </row>
    <row r="868" spans="26:26" ht="15.75" customHeight="1">
      <c r="Z868" s="31"/>
    </row>
    <row r="869" spans="26:26" ht="15.75" customHeight="1">
      <c r="Z869" s="31"/>
    </row>
    <row r="870" spans="26:26" ht="15.75" customHeight="1">
      <c r="Z870" s="31"/>
    </row>
    <row r="871" spans="26:26" ht="15.75" customHeight="1">
      <c r="Z871" s="31"/>
    </row>
    <row r="872" spans="26:26" ht="15.75" customHeight="1">
      <c r="Z872" s="31"/>
    </row>
    <row r="873" spans="26:26" ht="15.75" customHeight="1">
      <c r="Z873" s="31"/>
    </row>
    <row r="874" spans="26:26" ht="15.75" customHeight="1">
      <c r="Z874" s="31"/>
    </row>
    <row r="875" spans="26:26" ht="15.75" customHeight="1">
      <c r="Z875" s="31"/>
    </row>
    <row r="876" spans="26:26" ht="15.75" customHeight="1">
      <c r="Z876" s="31"/>
    </row>
    <row r="877" spans="26:26" ht="15.75" customHeight="1">
      <c r="Z877" s="31"/>
    </row>
    <row r="878" spans="26:26" ht="15.75" customHeight="1">
      <c r="Z878" s="31"/>
    </row>
    <row r="879" spans="26:26" ht="15.75" customHeight="1">
      <c r="Z879" s="31"/>
    </row>
    <row r="880" spans="26:26" ht="15.75" customHeight="1">
      <c r="Z880" s="31"/>
    </row>
    <row r="881" spans="26:26" ht="15.75" customHeight="1">
      <c r="Z881" s="31"/>
    </row>
    <row r="882" spans="26:26" ht="15.75" customHeight="1">
      <c r="Z882" s="31"/>
    </row>
    <row r="883" spans="26:26" ht="15.75" customHeight="1">
      <c r="Z883" s="31"/>
    </row>
    <row r="884" spans="26:26" ht="15.75" customHeight="1">
      <c r="Z884" s="31"/>
    </row>
    <row r="885" spans="26:26" ht="15.75" customHeight="1">
      <c r="Z885" s="31"/>
    </row>
    <row r="886" spans="26:26" ht="15.75" customHeight="1">
      <c r="Z886" s="31"/>
    </row>
    <row r="887" spans="26:26" ht="15.75" customHeight="1">
      <c r="Z887" s="31"/>
    </row>
    <row r="888" spans="26:26" ht="15.75" customHeight="1">
      <c r="Z888" s="31"/>
    </row>
    <row r="889" spans="26:26" ht="15.75" customHeight="1">
      <c r="Z889" s="31"/>
    </row>
    <row r="890" spans="26:26" ht="15.75" customHeight="1">
      <c r="Z890" s="31"/>
    </row>
    <row r="891" spans="26:26" ht="15.75" customHeight="1">
      <c r="Z891" s="31"/>
    </row>
    <row r="892" spans="26:26" ht="15.75" customHeight="1">
      <c r="Z892" s="31"/>
    </row>
    <row r="893" spans="26:26" ht="15.75" customHeight="1">
      <c r="Z893" s="31"/>
    </row>
    <row r="894" spans="26:26" ht="15.75" customHeight="1">
      <c r="Z894" s="31"/>
    </row>
    <row r="895" spans="26:26" ht="15.75" customHeight="1">
      <c r="Z895" s="31"/>
    </row>
    <row r="896" spans="26:26" ht="15.75" customHeight="1">
      <c r="Z896" s="31"/>
    </row>
    <row r="897" spans="26:26" ht="15.75" customHeight="1">
      <c r="Z897" s="31"/>
    </row>
    <row r="898" spans="26:26" ht="15.75" customHeight="1">
      <c r="Z898" s="31"/>
    </row>
    <row r="899" spans="26:26" ht="15.75" customHeight="1">
      <c r="Z899" s="31"/>
    </row>
    <row r="900" spans="26:26" ht="15.75" customHeight="1">
      <c r="Z900" s="31"/>
    </row>
    <row r="901" spans="26:26" ht="15.75" customHeight="1">
      <c r="Z901" s="31"/>
    </row>
    <row r="902" spans="26:26" ht="15.75" customHeight="1">
      <c r="Z902" s="31"/>
    </row>
    <row r="903" spans="26:26" ht="15.75" customHeight="1">
      <c r="Z903" s="31"/>
    </row>
    <row r="904" spans="26:26" ht="15.75" customHeight="1">
      <c r="Z904" s="31"/>
    </row>
    <row r="905" spans="26:26" ht="15.75" customHeight="1">
      <c r="Z905" s="31"/>
    </row>
    <row r="906" spans="26:26" ht="15.75" customHeight="1">
      <c r="Z906" s="31"/>
    </row>
    <row r="907" spans="26:26" ht="15.75" customHeight="1">
      <c r="Z907" s="31"/>
    </row>
    <row r="908" spans="26:26" ht="15.75" customHeight="1">
      <c r="Z908" s="31"/>
    </row>
    <row r="909" spans="26:26" ht="15.75" customHeight="1">
      <c r="Z909" s="31"/>
    </row>
    <row r="910" spans="26:26" ht="15.75" customHeight="1">
      <c r="Z910" s="31"/>
    </row>
    <row r="911" spans="26:26" ht="15.75" customHeight="1">
      <c r="Z911" s="31"/>
    </row>
    <row r="912" spans="26:26" ht="15.75" customHeight="1">
      <c r="Z912" s="31"/>
    </row>
    <row r="913" spans="26:26" ht="15.75" customHeight="1">
      <c r="Z913" s="31"/>
    </row>
    <row r="914" spans="26:26" ht="15.75" customHeight="1">
      <c r="Z914" s="31"/>
    </row>
    <row r="915" spans="26:26" ht="15.75" customHeight="1">
      <c r="Z915" s="31"/>
    </row>
    <row r="916" spans="26:26" ht="15.75" customHeight="1">
      <c r="Z916" s="31"/>
    </row>
    <row r="917" spans="26:26" ht="15.75" customHeight="1">
      <c r="Z917" s="31"/>
    </row>
    <row r="918" spans="26:26" ht="15.75" customHeight="1">
      <c r="Z918" s="31"/>
    </row>
    <row r="919" spans="26:26" ht="15.75" customHeight="1">
      <c r="Z919" s="31"/>
    </row>
    <row r="920" spans="26:26" ht="15.75" customHeight="1">
      <c r="Z920" s="31"/>
    </row>
    <row r="921" spans="26:26" ht="15.75" customHeight="1">
      <c r="Z921" s="31"/>
    </row>
    <row r="922" spans="26:26" ht="15.75" customHeight="1">
      <c r="Z922" s="31"/>
    </row>
    <row r="923" spans="26:26" ht="15.75" customHeight="1">
      <c r="Z923" s="31"/>
    </row>
    <row r="924" spans="26:26" ht="15.75" customHeight="1">
      <c r="Z924" s="31"/>
    </row>
    <row r="925" spans="26:26" ht="15.75" customHeight="1">
      <c r="Z925" s="31"/>
    </row>
    <row r="926" spans="26:26" ht="15.75" customHeight="1">
      <c r="Z926" s="31"/>
    </row>
    <row r="927" spans="26:26" ht="15.75" customHeight="1">
      <c r="Z927" s="31"/>
    </row>
    <row r="928" spans="26:26" ht="15.75" customHeight="1">
      <c r="Z928" s="31"/>
    </row>
    <row r="929" spans="26:26" ht="15.75" customHeight="1">
      <c r="Z929" s="31"/>
    </row>
    <row r="930" spans="26:26" ht="15.75" customHeight="1">
      <c r="Z930" s="31"/>
    </row>
    <row r="931" spans="26:26" ht="15.75" customHeight="1">
      <c r="Z931" s="31"/>
    </row>
    <row r="932" spans="26:26" ht="15.75" customHeight="1">
      <c r="Z932" s="31"/>
    </row>
    <row r="933" spans="26:26" ht="15.75" customHeight="1">
      <c r="Z933" s="31"/>
    </row>
    <row r="934" spans="26:26" ht="15.75" customHeight="1">
      <c r="Z934" s="31"/>
    </row>
    <row r="935" spans="26:26" ht="15.75" customHeight="1">
      <c r="Z935" s="31"/>
    </row>
    <row r="936" spans="26:26" ht="15.75" customHeight="1">
      <c r="Z936" s="31"/>
    </row>
    <row r="937" spans="26:26" ht="15.75" customHeight="1">
      <c r="Z937" s="31"/>
    </row>
    <row r="938" spans="26:26" ht="15.75" customHeight="1">
      <c r="Z938" s="31"/>
    </row>
    <row r="939" spans="26:26" ht="15.75" customHeight="1">
      <c r="Z939" s="31"/>
    </row>
    <row r="940" spans="26:26" ht="15.75" customHeight="1">
      <c r="Z940" s="31"/>
    </row>
    <row r="941" spans="26:26" ht="15.75" customHeight="1">
      <c r="Z941" s="31"/>
    </row>
    <row r="942" spans="26:26" ht="15.75" customHeight="1">
      <c r="Z942" s="31"/>
    </row>
    <row r="943" spans="26:26" ht="15.75" customHeight="1">
      <c r="Z943" s="31"/>
    </row>
    <row r="944" spans="26:26" ht="15.75" customHeight="1">
      <c r="Z944" s="31"/>
    </row>
    <row r="945" spans="26:26" ht="15.75" customHeight="1">
      <c r="Z945" s="31"/>
    </row>
    <row r="946" spans="26:26" ht="15.75" customHeight="1">
      <c r="Z946" s="31"/>
    </row>
    <row r="947" spans="26:26" ht="15.75" customHeight="1">
      <c r="Z947" s="31"/>
    </row>
    <row r="948" spans="26:26" ht="15.75" customHeight="1">
      <c r="Z948" s="31"/>
    </row>
    <row r="949" spans="26:26" ht="15.75" customHeight="1">
      <c r="Z949" s="31"/>
    </row>
    <row r="950" spans="26:26" ht="15.75" customHeight="1">
      <c r="Z950" s="31"/>
    </row>
    <row r="951" spans="26:26" ht="15.75" customHeight="1">
      <c r="Z951" s="31"/>
    </row>
    <row r="952" spans="26:26" ht="15.75" customHeight="1">
      <c r="Z952" s="31"/>
    </row>
    <row r="953" spans="26:26" ht="15.75" customHeight="1">
      <c r="Z953" s="31"/>
    </row>
    <row r="954" spans="26:26" ht="15.75" customHeight="1">
      <c r="Z954" s="31"/>
    </row>
    <row r="955" spans="26:26" ht="15.75" customHeight="1">
      <c r="Z955" s="31"/>
    </row>
    <row r="956" spans="26:26" ht="15.75" customHeight="1">
      <c r="Z956" s="31"/>
    </row>
    <row r="957" spans="26:26" ht="15.75" customHeight="1">
      <c r="Z957" s="31"/>
    </row>
    <row r="958" spans="26:26" ht="15.75" customHeight="1">
      <c r="Z958" s="31"/>
    </row>
    <row r="959" spans="26:26" ht="15.75" customHeight="1">
      <c r="Z959" s="31"/>
    </row>
    <row r="960" spans="26:26" ht="15.75" customHeight="1">
      <c r="Z960" s="31"/>
    </row>
    <row r="961" spans="26:26" ht="15.75" customHeight="1">
      <c r="Z961" s="31"/>
    </row>
    <row r="962" spans="26:26" ht="15.75" customHeight="1">
      <c r="Z962" s="31"/>
    </row>
    <row r="963" spans="26:26" ht="15.75" customHeight="1">
      <c r="Z963" s="31"/>
    </row>
    <row r="964" spans="26:26" ht="15.75" customHeight="1">
      <c r="Z964" s="31"/>
    </row>
    <row r="965" spans="26:26" ht="15.75" customHeight="1">
      <c r="Z965" s="31"/>
    </row>
    <row r="966" spans="26:26" ht="15.75" customHeight="1">
      <c r="Z966" s="31"/>
    </row>
    <row r="967" spans="26:26" ht="15.75" customHeight="1">
      <c r="Z967" s="31"/>
    </row>
    <row r="968" spans="26:26" ht="15.75" customHeight="1">
      <c r="Z968" s="31"/>
    </row>
    <row r="969" spans="26:26" ht="15.75" customHeight="1">
      <c r="Z969" s="31"/>
    </row>
    <row r="970" spans="26:26" ht="15.75" customHeight="1">
      <c r="Z970" s="31"/>
    </row>
    <row r="971" spans="26:26" ht="15.75" customHeight="1">
      <c r="Z971" s="31"/>
    </row>
    <row r="972" spans="26:26" ht="15.75" customHeight="1">
      <c r="Z972" s="31"/>
    </row>
    <row r="973" spans="26:26" ht="15.75" customHeight="1">
      <c r="Z973" s="31"/>
    </row>
    <row r="974" spans="26:26" ht="15.75" customHeight="1">
      <c r="Z974" s="31"/>
    </row>
    <row r="975" spans="26:26" ht="15.75" customHeight="1">
      <c r="Z975" s="31"/>
    </row>
    <row r="976" spans="26:26" ht="15.75" customHeight="1">
      <c r="Z976" s="31"/>
    </row>
    <row r="977" spans="26:26" ht="15.75" customHeight="1">
      <c r="Z977" s="31"/>
    </row>
    <row r="978" spans="26:26" ht="15.75" customHeight="1">
      <c r="Z978" s="31"/>
    </row>
    <row r="979" spans="26:26" ht="15.75" customHeight="1">
      <c r="Z979" s="31"/>
    </row>
    <row r="980" spans="26:26" ht="15.75" customHeight="1">
      <c r="Z980" s="31"/>
    </row>
    <row r="981" spans="26:26" ht="15.75" customHeight="1">
      <c r="Z981" s="31"/>
    </row>
    <row r="982" spans="26:26" ht="15.75" customHeight="1">
      <c r="Z982" s="31"/>
    </row>
    <row r="983" spans="26:26" ht="15.75" customHeight="1">
      <c r="Z983" s="31"/>
    </row>
    <row r="984" spans="26:26" ht="15.75" customHeight="1">
      <c r="Z984" s="31"/>
    </row>
    <row r="985" spans="26:26" ht="15.75" customHeight="1">
      <c r="Z985" s="31"/>
    </row>
    <row r="986" spans="26:26" ht="15.75" customHeight="1">
      <c r="Z986" s="31"/>
    </row>
    <row r="987" spans="26:26" ht="15.75" customHeight="1">
      <c r="Z987" s="31"/>
    </row>
    <row r="988" spans="26:26" ht="15.75" customHeight="1">
      <c r="Z988" s="31"/>
    </row>
    <row r="989" spans="26:26" ht="15.75" customHeight="1">
      <c r="Z989" s="31"/>
    </row>
    <row r="990" spans="26:26" ht="15.75" customHeight="1">
      <c r="Z990" s="31"/>
    </row>
    <row r="991" spans="26:26" ht="15.75" customHeight="1">
      <c r="Z991" s="31"/>
    </row>
    <row r="992" spans="26:26" ht="15.75" customHeight="1">
      <c r="Z992" s="31"/>
    </row>
    <row r="993" spans="26:26" ht="15.75" customHeight="1">
      <c r="Z993" s="31"/>
    </row>
    <row r="994" spans="26:26" ht="15.75" customHeight="1">
      <c r="Z994" s="31"/>
    </row>
    <row r="995" spans="26:26" ht="15.75" customHeight="1">
      <c r="Z995" s="31"/>
    </row>
    <row r="996" spans="26:26" ht="15.75" customHeight="1">
      <c r="Z996" s="31"/>
    </row>
    <row r="997" spans="26:26" ht="15.75" customHeight="1">
      <c r="Z997" s="31"/>
    </row>
    <row r="998" spans="26:26" ht="15.75" customHeight="1">
      <c r="Z998" s="31"/>
    </row>
    <row r="999" spans="26:26" ht="15.75" customHeight="1">
      <c r="Z999" s="31"/>
    </row>
    <row r="1000" spans="26:26" ht="15.75" customHeight="1">
      <c r="Z1000" s="31"/>
    </row>
    <row r="1001" spans="26:26" ht="15.75" customHeight="1">
      <c r="Z1001" s="31"/>
    </row>
    <row r="1002" spans="26:26" ht="15.75" customHeight="1">
      <c r="Z1002" s="31"/>
    </row>
    <row r="1003" spans="26:26" ht="15.75" customHeight="1">
      <c r="Z1003" s="31"/>
    </row>
    <row r="1004" spans="26:26" ht="15.75" customHeight="1">
      <c r="Z1004" s="31"/>
    </row>
    <row r="1005" spans="26:26" ht="15.75" customHeight="1">
      <c r="Z1005" s="31"/>
    </row>
    <row r="1006" spans="26:26" ht="15.75" customHeight="1">
      <c r="Z1006" s="31"/>
    </row>
  </sheetData>
  <conditionalFormatting sqref="AR2:AR17">
    <cfRule type="cellIs" dxfId="47" priority="1" operator="greaterThan">
      <formula>9</formula>
    </cfRule>
  </conditionalFormatting>
  <conditionalFormatting sqref="AR2:AR17">
    <cfRule type="cellIs" dxfId="46" priority="2" operator="between">
      <formula>9</formula>
      <formula>7</formula>
    </cfRule>
  </conditionalFormatting>
  <conditionalFormatting sqref="AR2:AR17">
    <cfRule type="cellIs" dxfId="45" priority="3" operator="between">
      <formula>6</formula>
      <formula>4</formula>
    </cfRule>
  </conditionalFormatting>
  <conditionalFormatting sqref="AR2:AR17">
    <cfRule type="cellIs" dxfId="44" priority="4" operator="lessThanOrEqual">
      <formula>3</formula>
    </cfRule>
  </conditionalFormatting>
  <conditionalFormatting sqref="AT2:AT17 AU3:AX17">
    <cfRule type="cellIs" dxfId="43" priority="5" operator="equal">
      <formula>"II"</formula>
    </cfRule>
  </conditionalFormatting>
  <conditionalFormatting sqref="AT2:AT17 AU3:AX17">
    <cfRule type="cellIs" dxfId="42" priority="6" operator="equal">
      <formula>"I"</formula>
    </cfRule>
  </conditionalFormatting>
  <conditionalFormatting sqref="AT2:AT17 AU3:AX17">
    <cfRule type="cellIs" dxfId="41" priority="7" operator="equal">
      <formula>"III"</formula>
    </cfRule>
  </conditionalFormatting>
  <conditionalFormatting sqref="AT2:AT17 AU3:AX17">
    <cfRule type="cellIs" dxfId="40" priority="8" operator="equal">
      <formula>"I"</formula>
    </cfRule>
  </conditionalFormatting>
  <conditionalFormatting sqref="C2:X31">
    <cfRule type="cellIs" dxfId="39" priority="9" operator="between">
      <formula>4</formula>
      <formula>6</formula>
    </cfRule>
  </conditionalFormatting>
  <conditionalFormatting sqref="C2:X31">
    <cfRule type="cellIs" dxfId="38" priority="10" operator="between">
      <formula>7</formula>
      <formula>9</formula>
    </cfRule>
  </conditionalFormatting>
  <conditionalFormatting sqref="C2:X31">
    <cfRule type="cellIs" dxfId="37" priority="11" operator="greaterThanOrEqual">
      <formula>10</formula>
    </cfRule>
  </conditionalFormatting>
  <conditionalFormatting sqref="C2:X31">
    <cfRule type="cellIs" dxfId="36" priority="12" operator="lessThanOrEqual">
      <formula>3</formula>
    </cfRule>
  </conditionalFormatting>
  <pageMargins left="0.31496062992125984" right="0.31496062992125984" top="0.39370078740157483" bottom="0.19685039370078741" header="0" footer="0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6"/>
  <sheetViews>
    <sheetView zoomScale="73" zoomScaleNormal="73" workbookViewId="0">
      <pane ySplit="11" topLeftCell="A12" activePane="bottomLeft" state="frozen"/>
      <selection pane="bottomLeft" activeCell="B27" sqref="B27"/>
    </sheetView>
  </sheetViews>
  <sheetFormatPr defaultColWidth="14.42578125" defaultRowHeight="15" customHeight="1"/>
  <cols>
    <col min="1" max="1" width="6.28515625" customWidth="1"/>
    <col min="2" max="2" width="25.7109375" customWidth="1"/>
    <col min="3" max="4" width="5.85546875" customWidth="1"/>
    <col min="5" max="5" width="5.5703125" customWidth="1"/>
    <col min="6" max="6" width="6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42578125" customWidth="1"/>
    <col min="12" max="12" width="5.5703125" customWidth="1"/>
    <col min="13" max="13" width="5.28515625" customWidth="1"/>
    <col min="14" max="14" width="6" customWidth="1"/>
    <col min="15" max="26" width="6.28515625" customWidth="1"/>
    <col min="27" max="27" width="5.5703125" customWidth="1"/>
    <col min="28" max="28" width="15.42578125" customWidth="1"/>
    <col min="29" max="29" width="7.5703125" customWidth="1"/>
    <col min="30" max="30" width="6.42578125" customWidth="1"/>
    <col min="31" max="31" width="4.42578125" customWidth="1"/>
    <col min="32" max="32" width="4.85546875" customWidth="1"/>
    <col min="33" max="33" width="4.28515625" customWidth="1"/>
    <col min="34" max="45" width="5.7109375" customWidth="1"/>
    <col min="46" max="53" width="5.42578125" customWidth="1"/>
  </cols>
  <sheetData>
    <row r="1" spans="1:53" ht="144.75" customHeight="1">
      <c r="A1" s="6" t="s">
        <v>14</v>
      </c>
      <c r="B1" s="7" t="s">
        <v>15</v>
      </c>
      <c r="C1" s="46" t="s">
        <v>76</v>
      </c>
      <c r="D1" s="46" t="s">
        <v>77</v>
      </c>
      <c r="E1" s="46" t="s">
        <v>146</v>
      </c>
      <c r="F1" s="46" t="s">
        <v>78</v>
      </c>
      <c r="G1" s="46" t="s">
        <v>79</v>
      </c>
      <c r="H1" s="46" t="s">
        <v>80</v>
      </c>
      <c r="I1" s="46" t="s">
        <v>81</v>
      </c>
      <c r="J1" s="46" t="s">
        <v>82</v>
      </c>
      <c r="K1" s="46" t="s">
        <v>68</v>
      </c>
      <c r="L1" s="46" t="s">
        <v>69</v>
      </c>
      <c r="M1" s="46" t="s">
        <v>62</v>
      </c>
      <c r="N1" s="46" t="s">
        <v>63</v>
      </c>
      <c r="O1" s="46" t="s">
        <v>70</v>
      </c>
      <c r="P1" s="46" t="s">
        <v>71</v>
      </c>
      <c r="Q1" s="46" t="s">
        <v>25</v>
      </c>
      <c r="R1" s="46" t="s">
        <v>127</v>
      </c>
      <c r="S1" s="46" t="s">
        <v>83</v>
      </c>
      <c r="T1" s="46" t="s">
        <v>84</v>
      </c>
      <c r="U1" s="46" t="s">
        <v>73</v>
      </c>
      <c r="V1" s="46" t="s">
        <v>75</v>
      </c>
      <c r="W1" s="46"/>
      <c r="X1" s="46"/>
      <c r="Y1" s="47"/>
      <c r="Z1" s="47"/>
      <c r="AA1" s="48"/>
      <c r="AB1" s="9" t="s">
        <v>30</v>
      </c>
      <c r="AC1" s="10" t="s">
        <v>31</v>
      </c>
      <c r="AD1" s="11" t="s">
        <v>32</v>
      </c>
      <c r="AE1" s="12" t="s">
        <v>33</v>
      </c>
      <c r="AF1" s="12" t="s">
        <v>34</v>
      </c>
      <c r="AG1" s="12" t="s">
        <v>35</v>
      </c>
      <c r="AH1" s="12" t="s">
        <v>36</v>
      </c>
      <c r="AI1" s="12" t="s">
        <v>37</v>
      </c>
      <c r="AJ1" s="12" t="s">
        <v>38</v>
      </c>
      <c r="AK1" s="12" t="s">
        <v>39</v>
      </c>
      <c r="AL1" s="12" t="s">
        <v>40</v>
      </c>
      <c r="AM1" s="12" t="s">
        <v>41</v>
      </c>
      <c r="AN1" s="12" t="s">
        <v>42</v>
      </c>
      <c r="AO1" s="12" t="s">
        <v>43</v>
      </c>
      <c r="AP1" s="12" t="s">
        <v>44</v>
      </c>
      <c r="AQ1" s="12" t="s">
        <v>45</v>
      </c>
      <c r="AR1" s="12" t="s">
        <v>46</v>
      </c>
      <c r="AS1" s="12" t="s">
        <v>47</v>
      </c>
      <c r="AT1" s="12" t="s">
        <v>48</v>
      </c>
      <c r="AU1" s="12" t="s">
        <v>49</v>
      </c>
      <c r="AV1" s="12" t="s">
        <v>50</v>
      </c>
      <c r="AW1" s="12" t="s">
        <v>51</v>
      </c>
      <c r="AX1" s="12" t="s">
        <v>52</v>
      </c>
      <c r="AY1" s="12" t="s">
        <v>53</v>
      </c>
      <c r="AZ1" s="12" t="s">
        <v>54</v>
      </c>
      <c r="BA1" s="12" t="s">
        <v>55</v>
      </c>
    </row>
    <row r="2" spans="1:53">
      <c r="A2" s="13">
        <v>1</v>
      </c>
      <c r="B2" s="43" t="s">
        <v>187</v>
      </c>
      <c r="C2" s="14">
        <v>10</v>
      </c>
      <c r="D2" s="14">
        <v>9</v>
      </c>
      <c r="E2" s="14">
        <v>7</v>
      </c>
      <c r="F2" s="14">
        <v>9</v>
      </c>
      <c r="G2" s="14"/>
      <c r="H2" s="14">
        <v>8</v>
      </c>
      <c r="I2" s="14">
        <v>8</v>
      </c>
      <c r="J2" s="14">
        <v>9</v>
      </c>
      <c r="K2" s="14">
        <v>7</v>
      </c>
      <c r="L2" s="14">
        <v>7</v>
      </c>
      <c r="M2" s="14">
        <v>8</v>
      </c>
      <c r="N2" s="14">
        <v>6</v>
      </c>
      <c r="O2" s="14">
        <v>10</v>
      </c>
      <c r="P2" s="14">
        <v>8</v>
      </c>
      <c r="Q2" s="14">
        <v>6</v>
      </c>
      <c r="R2" s="14">
        <v>11</v>
      </c>
      <c r="S2" s="14">
        <v>10</v>
      </c>
      <c r="T2" s="14">
        <v>9</v>
      </c>
      <c r="U2" s="14">
        <v>10</v>
      </c>
      <c r="V2" s="14"/>
      <c r="W2" s="14"/>
      <c r="X2" s="14"/>
      <c r="Y2" s="14"/>
      <c r="Z2" s="14"/>
      <c r="AA2" s="14"/>
      <c r="AB2" s="15">
        <f t="shared" ref="AB2:AB31" si="0">AVERAGE(C2:AA2)</f>
        <v>8.4444444444444446</v>
      </c>
      <c r="AC2" s="16">
        <f t="shared" ref="AC2:AC31" si="1">(SUM($AE2:$AM2)/$AT2*100)</f>
        <v>100</v>
      </c>
      <c r="AD2" s="15">
        <f t="shared" ref="AD2:AD31" si="2">(SUM(AE2:AJ2)/AT2*100)</f>
        <v>88.888888888888886</v>
      </c>
      <c r="AE2" s="17">
        <f t="shared" ref="AE2:AE31" si="3">COUNTIFS(C2:AA2,12)</f>
        <v>0</v>
      </c>
      <c r="AF2" s="18">
        <f t="shared" ref="AF2:AF31" si="4">COUNTIFS(C2:AA2,11)</f>
        <v>1</v>
      </c>
      <c r="AG2" s="18">
        <f t="shared" ref="AG2:AG31" si="5">COUNTIFS(C2:AA2,10)</f>
        <v>4</v>
      </c>
      <c r="AH2" s="18">
        <f t="shared" ref="AH2:AH31" si="6">COUNTIFS(C2:AA2,9)</f>
        <v>4</v>
      </c>
      <c r="AI2" s="18">
        <f t="shared" ref="AI2:AI31" si="7">COUNTIFS(C2:AA2,8)</f>
        <v>4</v>
      </c>
      <c r="AJ2" s="18">
        <f t="shared" ref="AJ2:AJ31" si="8">COUNTIFS(C2:AA2,7)</f>
        <v>3</v>
      </c>
      <c r="AK2" s="18">
        <f t="shared" ref="AK2:AK31" si="9">COUNTIFS(C2:AA2,6)</f>
        <v>2</v>
      </c>
      <c r="AL2" s="18">
        <f t="shared" ref="AL2:AL31" si="10">COUNTIFS(C2:AA2,5)</f>
        <v>0</v>
      </c>
      <c r="AM2" s="18">
        <f t="shared" ref="AM2:AM31" si="11">COUNTIFS(C2:AA2,4)</f>
        <v>0</v>
      </c>
      <c r="AN2" s="18">
        <f t="shared" ref="AN2:AN31" si="12">COUNTIFS(C2:AA2,3)</f>
        <v>0</v>
      </c>
      <c r="AO2" s="18">
        <f t="shared" ref="AO2:AO31" si="13">COUNTIFS(C2:AA2,2)</f>
        <v>0</v>
      </c>
      <c r="AP2" s="19">
        <f t="shared" ref="AP2:AP31" si="14">COUNTIFS(C2:AA2,1)</f>
        <v>0</v>
      </c>
      <c r="AQ2" s="18">
        <f t="shared" ref="AQ2:AQ31" si="15">COUNTIFS(C2:AA2,"ЗВ")</f>
        <v>0</v>
      </c>
      <c r="AR2" s="18">
        <f t="shared" ref="AR2:AR31" si="16">COUNTIFS(C2:AA2,"ЗАР")</f>
        <v>0</v>
      </c>
      <c r="AS2" s="5">
        <f t="shared" ref="AS2:AS31" si="17">COUNTIFS(C2:AA2,"н/а")</f>
        <v>0</v>
      </c>
      <c r="AT2" s="18">
        <f t="shared" ref="AT2:AT31" si="18">COUNT(C2:AA2)</f>
        <v>18</v>
      </c>
      <c r="AU2" s="18">
        <f t="shared" ref="AU2:AU20" si="19">MIN(C2:R2)</f>
        <v>6</v>
      </c>
      <c r="AV2" s="18">
        <f t="shared" ref="AV2:AV20" si="20">COUNTIF(C2:R2,AU2)</f>
        <v>2</v>
      </c>
      <c r="AW2" s="18" t="str">
        <f t="shared" ref="AW2:AW20" si="21">IF(AU2=1,"I",IF(AU2=2,"I",IF(AU2=3,"I",IF(AU2=4,"II",IF(AU2=5,"II",IF(AU2=6,"II",IF(AU2=7,"III",IF(AU2=8,"III",IF(AU2=9,"III",IF(AU2=10,"IV",IF(AU2=11,"IV",IF(AU2=12,"IV"))))))))))))</f>
        <v>II</v>
      </c>
      <c r="AX2" s="18">
        <f>COUNTIF(AW2:AW10,"=IV")</f>
        <v>0</v>
      </c>
      <c r="AY2" s="18">
        <f>COUNTIF(AW2:AW10,"=III")</f>
        <v>2</v>
      </c>
      <c r="AZ2" s="18">
        <f>COUNTIF(AW2:AW10,"=II")</f>
        <v>7</v>
      </c>
      <c r="BA2" s="18">
        <f>COUNTIF(AW2:AW10,"=I")</f>
        <v>0</v>
      </c>
    </row>
    <row r="3" spans="1:53">
      <c r="A3" s="13">
        <f t="shared" ref="A3:A5" si="22">A2+1</f>
        <v>2</v>
      </c>
      <c r="B3" s="43" t="s">
        <v>179</v>
      </c>
      <c r="C3" s="14">
        <v>6</v>
      </c>
      <c r="D3" s="14">
        <v>6</v>
      </c>
      <c r="E3" s="14">
        <v>5</v>
      </c>
      <c r="F3" s="14">
        <v>8</v>
      </c>
      <c r="G3" s="14"/>
      <c r="H3" s="14">
        <v>8</v>
      </c>
      <c r="I3" s="14">
        <v>8</v>
      </c>
      <c r="J3" s="14">
        <v>7</v>
      </c>
      <c r="K3" s="14">
        <v>6</v>
      </c>
      <c r="L3" s="14">
        <v>6</v>
      </c>
      <c r="M3" s="14">
        <v>7</v>
      </c>
      <c r="N3" s="14">
        <v>4</v>
      </c>
      <c r="O3" s="14">
        <v>7</v>
      </c>
      <c r="P3" s="14">
        <v>7</v>
      </c>
      <c r="Q3" s="14">
        <v>6</v>
      </c>
      <c r="R3" s="14">
        <v>11</v>
      </c>
      <c r="S3" s="14">
        <v>7</v>
      </c>
      <c r="T3" s="14">
        <v>9</v>
      </c>
      <c r="U3" s="14">
        <v>6</v>
      </c>
      <c r="V3" s="14"/>
      <c r="W3" s="14"/>
      <c r="X3" s="14"/>
      <c r="Y3" s="14"/>
      <c r="Z3" s="14"/>
      <c r="AA3" s="14"/>
      <c r="AB3" s="15">
        <f t="shared" si="0"/>
        <v>6.8888888888888893</v>
      </c>
      <c r="AC3" s="16">
        <f t="shared" si="1"/>
        <v>100</v>
      </c>
      <c r="AD3" s="15">
        <f t="shared" si="2"/>
        <v>55.555555555555557</v>
      </c>
      <c r="AE3" s="17">
        <f t="shared" si="3"/>
        <v>0</v>
      </c>
      <c r="AF3" s="18">
        <f t="shared" si="4"/>
        <v>1</v>
      </c>
      <c r="AG3" s="18">
        <f t="shared" si="5"/>
        <v>0</v>
      </c>
      <c r="AH3" s="18">
        <f t="shared" si="6"/>
        <v>1</v>
      </c>
      <c r="AI3" s="18">
        <f t="shared" si="7"/>
        <v>3</v>
      </c>
      <c r="AJ3" s="18">
        <f t="shared" si="8"/>
        <v>5</v>
      </c>
      <c r="AK3" s="18">
        <f t="shared" si="9"/>
        <v>6</v>
      </c>
      <c r="AL3" s="18">
        <f t="shared" si="10"/>
        <v>1</v>
      </c>
      <c r="AM3" s="18">
        <f t="shared" si="11"/>
        <v>1</v>
      </c>
      <c r="AN3" s="18">
        <f t="shared" si="12"/>
        <v>0</v>
      </c>
      <c r="AO3" s="18">
        <f t="shared" si="13"/>
        <v>0</v>
      </c>
      <c r="AP3" s="19">
        <f t="shared" si="14"/>
        <v>0</v>
      </c>
      <c r="AQ3" s="18">
        <f t="shared" si="15"/>
        <v>0</v>
      </c>
      <c r="AR3" s="18">
        <f t="shared" si="16"/>
        <v>0</v>
      </c>
      <c r="AS3" s="5">
        <f t="shared" si="17"/>
        <v>0</v>
      </c>
      <c r="AT3" s="18">
        <f t="shared" si="18"/>
        <v>18</v>
      </c>
      <c r="AU3" s="18">
        <f t="shared" si="19"/>
        <v>4</v>
      </c>
      <c r="AV3" s="18">
        <f t="shared" si="20"/>
        <v>1</v>
      </c>
      <c r="AW3" s="18" t="str">
        <f t="shared" si="21"/>
        <v>II</v>
      </c>
      <c r="AX3" s="18"/>
      <c r="AY3" s="18"/>
      <c r="AZ3" s="18"/>
      <c r="BA3" s="18"/>
    </row>
    <row r="4" spans="1:53">
      <c r="A4" s="13">
        <f t="shared" si="22"/>
        <v>3</v>
      </c>
      <c r="B4" s="43" t="s">
        <v>180</v>
      </c>
      <c r="C4" s="14">
        <v>5</v>
      </c>
      <c r="D4" s="14">
        <v>4</v>
      </c>
      <c r="E4" s="14">
        <v>4</v>
      </c>
      <c r="F4" s="14">
        <v>5</v>
      </c>
      <c r="G4" s="14"/>
      <c r="H4" s="14">
        <v>5</v>
      </c>
      <c r="I4" s="14">
        <v>5</v>
      </c>
      <c r="J4" s="14">
        <v>4</v>
      </c>
      <c r="K4" s="14">
        <v>4</v>
      </c>
      <c r="L4" s="14">
        <v>4</v>
      </c>
      <c r="M4" s="14">
        <v>4</v>
      </c>
      <c r="N4" s="14">
        <v>4</v>
      </c>
      <c r="O4" s="14">
        <v>6</v>
      </c>
      <c r="P4" s="14">
        <v>4</v>
      </c>
      <c r="Q4" s="14">
        <v>4</v>
      </c>
      <c r="R4" s="14">
        <v>11</v>
      </c>
      <c r="S4" s="14">
        <v>5</v>
      </c>
      <c r="T4" s="14">
        <v>9</v>
      </c>
      <c r="U4" s="14">
        <v>4</v>
      </c>
      <c r="V4" s="14"/>
      <c r="W4" s="14"/>
      <c r="X4" s="14"/>
      <c r="Y4" s="14"/>
      <c r="Z4" s="14"/>
      <c r="AA4" s="14"/>
      <c r="AB4" s="15">
        <f t="shared" si="0"/>
        <v>5.0555555555555554</v>
      </c>
      <c r="AC4" s="16">
        <f t="shared" si="1"/>
        <v>100</v>
      </c>
      <c r="AD4" s="15">
        <f t="shared" si="2"/>
        <v>11.111111111111111</v>
      </c>
      <c r="AE4" s="17">
        <f t="shared" si="3"/>
        <v>0</v>
      </c>
      <c r="AF4" s="18">
        <f t="shared" si="4"/>
        <v>1</v>
      </c>
      <c r="AG4" s="18">
        <f t="shared" si="5"/>
        <v>0</v>
      </c>
      <c r="AH4" s="18">
        <f t="shared" si="6"/>
        <v>1</v>
      </c>
      <c r="AI4" s="18">
        <f t="shared" si="7"/>
        <v>0</v>
      </c>
      <c r="AJ4" s="18">
        <f t="shared" si="8"/>
        <v>0</v>
      </c>
      <c r="AK4" s="18">
        <f t="shared" si="9"/>
        <v>1</v>
      </c>
      <c r="AL4" s="18">
        <f t="shared" si="10"/>
        <v>5</v>
      </c>
      <c r="AM4" s="18">
        <f t="shared" si="11"/>
        <v>10</v>
      </c>
      <c r="AN4" s="18">
        <f t="shared" si="12"/>
        <v>0</v>
      </c>
      <c r="AO4" s="18">
        <f t="shared" si="13"/>
        <v>0</v>
      </c>
      <c r="AP4" s="19">
        <f t="shared" si="14"/>
        <v>0</v>
      </c>
      <c r="AQ4" s="18">
        <f t="shared" si="15"/>
        <v>0</v>
      </c>
      <c r="AR4" s="18">
        <f t="shared" si="16"/>
        <v>0</v>
      </c>
      <c r="AS4" s="5">
        <f t="shared" si="17"/>
        <v>0</v>
      </c>
      <c r="AT4" s="18">
        <f t="shared" si="18"/>
        <v>18</v>
      </c>
      <c r="AU4" s="18">
        <f t="shared" si="19"/>
        <v>4</v>
      </c>
      <c r="AV4" s="18">
        <f t="shared" si="20"/>
        <v>9</v>
      </c>
      <c r="AW4" s="18" t="str">
        <f t="shared" si="21"/>
        <v>II</v>
      </c>
      <c r="AX4" s="18"/>
      <c r="AY4" s="18"/>
      <c r="AZ4" s="18"/>
      <c r="BA4" s="18"/>
    </row>
    <row r="5" spans="1:53">
      <c r="A5" s="13">
        <f t="shared" si="22"/>
        <v>4</v>
      </c>
      <c r="B5" s="43" t="s">
        <v>181</v>
      </c>
      <c r="C5" s="14">
        <v>6</v>
      </c>
      <c r="D5" s="14">
        <v>6</v>
      </c>
      <c r="E5" s="14">
        <v>4</v>
      </c>
      <c r="F5" s="14">
        <v>6</v>
      </c>
      <c r="G5" s="14"/>
      <c r="H5" s="14">
        <v>6</v>
      </c>
      <c r="I5" s="14">
        <v>6</v>
      </c>
      <c r="J5" s="14">
        <v>5</v>
      </c>
      <c r="K5" s="14">
        <v>5</v>
      </c>
      <c r="L5" s="14">
        <v>6</v>
      </c>
      <c r="M5" s="14">
        <v>6</v>
      </c>
      <c r="N5" s="14">
        <v>5</v>
      </c>
      <c r="O5" s="14">
        <v>7</v>
      </c>
      <c r="P5" s="14">
        <v>5</v>
      </c>
      <c r="Q5" s="14">
        <v>6</v>
      </c>
      <c r="R5" s="14">
        <v>10</v>
      </c>
      <c r="S5" s="14">
        <v>5</v>
      </c>
      <c r="T5" s="14">
        <v>9</v>
      </c>
      <c r="U5" s="14">
        <v>5</v>
      </c>
      <c r="V5" s="14"/>
      <c r="W5" s="14"/>
      <c r="X5" s="14"/>
      <c r="Y5" s="14"/>
      <c r="Z5" s="14"/>
      <c r="AA5" s="14"/>
      <c r="AB5" s="15">
        <f t="shared" si="0"/>
        <v>6</v>
      </c>
      <c r="AC5" s="16">
        <f t="shared" si="1"/>
        <v>100</v>
      </c>
      <c r="AD5" s="15">
        <f t="shared" si="2"/>
        <v>16.666666666666664</v>
      </c>
      <c r="AE5" s="17">
        <f t="shared" si="3"/>
        <v>0</v>
      </c>
      <c r="AF5" s="18">
        <f t="shared" si="4"/>
        <v>0</v>
      </c>
      <c r="AG5" s="18">
        <f t="shared" si="5"/>
        <v>1</v>
      </c>
      <c r="AH5" s="18">
        <f t="shared" si="6"/>
        <v>1</v>
      </c>
      <c r="AI5" s="18">
        <f t="shared" si="7"/>
        <v>0</v>
      </c>
      <c r="AJ5" s="18">
        <f t="shared" si="8"/>
        <v>1</v>
      </c>
      <c r="AK5" s="18">
        <f t="shared" si="9"/>
        <v>8</v>
      </c>
      <c r="AL5" s="18">
        <f t="shared" si="10"/>
        <v>6</v>
      </c>
      <c r="AM5" s="18">
        <f t="shared" si="11"/>
        <v>1</v>
      </c>
      <c r="AN5" s="18">
        <f t="shared" si="12"/>
        <v>0</v>
      </c>
      <c r="AO5" s="18">
        <f t="shared" si="13"/>
        <v>0</v>
      </c>
      <c r="AP5" s="19">
        <f t="shared" si="14"/>
        <v>0</v>
      </c>
      <c r="AQ5" s="18">
        <f t="shared" si="15"/>
        <v>0</v>
      </c>
      <c r="AR5" s="18">
        <f t="shared" si="16"/>
        <v>0</v>
      </c>
      <c r="AS5" s="5">
        <f t="shared" si="17"/>
        <v>0</v>
      </c>
      <c r="AT5" s="18">
        <f t="shared" si="18"/>
        <v>18</v>
      </c>
      <c r="AU5" s="18">
        <f t="shared" si="19"/>
        <v>4</v>
      </c>
      <c r="AV5" s="18">
        <f t="shared" si="20"/>
        <v>1</v>
      </c>
      <c r="AW5" s="18" t="str">
        <f t="shared" si="21"/>
        <v>II</v>
      </c>
      <c r="AX5" s="18"/>
      <c r="AY5" s="18"/>
      <c r="AZ5" s="18"/>
      <c r="BA5" s="18"/>
    </row>
    <row r="6" spans="1:53">
      <c r="A6" s="13">
        <v>5</v>
      </c>
      <c r="B6" s="43" t="s">
        <v>182</v>
      </c>
      <c r="C6" s="14">
        <v>6</v>
      </c>
      <c r="D6" s="14">
        <v>6</v>
      </c>
      <c r="E6" s="14">
        <v>4</v>
      </c>
      <c r="F6" s="14">
        <v>6</v>
      </c>
      <c r="G6" s="14"/>
      <c r="H6" s="14">
        <v>8</v>
      </c>
      <c r="I6" s="14">
        <v>7</v>
      </c>
      <c r="J6" s="14">
        <v>6</v>
      </c>
      <c r="K6" s="14">
        <v>6</v>
      </c>
      <c r="L6" s="14">
        <v>6</v>
      </c>
      <c r="M6" s="14">
        <v>6</v>
      </c>
      <c r="N6" s="14">
        <v>4</v>
      </c>
      <c r="O6" s="14">
        <v>7</v>
      </c>
      <c r="P6" s="14">
        <v>6</v>
      </c>
      <c r="Q6" s="14">
        <v>6</v>
      </c>
      <c r="R6" s="14">
        <v>11</v>
      </c>
      <c r="S6" s="14">
        <v>6</v>
      </c>
      <c r="T6" s="14">
        <v>11</v>
      </c>
      <c r="U6" s="14">
        <v>5</v>
      </c>
      <c r="V6" s="14"/>
      <c r="W6" s="14"/>
      <c r="X6" s="14"/>
      <c r="Y6" s="14"/>
      <c r="Z6" s="14"/>
      <c r="AA6" s="14"/>
      <c r="AB6" s="15">
        <f t="shared" si="0"/>
        <v>6.5</v>
      </c>
      <c r="AC6" s="16">
        <f t="shared" si="1"/>
        <v>100</v>
      </c>
      <c r="AD6" s="15">
        <f t="shared" si="2"/>
        <v>27.777777777777779</v>
      </c>
      <c r="AE6" s="17">
        <f t="shared" si="3"/>
        <v>0</v>
      </c>
      <c r="AF6" s="18">
        <f t="shared" si="4"/>
        <v>2</v>
      </c>
      <c r="AG6" s="18">
        <f t="shared" si="5"/>
        <v>0</v>
      </c>
      <c r="AH6" s="18">
        <f t="shared" si="6"/>
        <v>0</v>
      </c>
      <c r="AI6" s="18">
        <f t="shared" si="7"/>
        <v>1</v>
      </c>
      <c r="AJ6" s="18">
        <f t="shared" si="8"/>
        <v>2</v>
      </c>
      <c r="AK6" s="18">
        <f t="shared" si="9"/>
        <v>10</v>
      </c>
      <c r="AL6" s="18">
        <f t="shared" si="10"/>
        <v>1</v>
      </c>
      <c r="AM6" s="18">
        <f t="shared" si="11"/>
        <v>2</v>
      </c>
      <c r="AN6" s="18">
        <f t="shared" si="12"/>
        <v>0</v>
      </c>
      <c r="AO6" s="18">
        <f t="shared" si="13"/>
        <v>0</v>
      </c>
      <c r="AP6" s="19">
        <f t="shared" si="14"/>
        <v>0</v>
      </c>
      <c r="AQ6" s="18">
        <f t="shared" si="15"/>
        <v>0</v>
      </c>
      <c r="AR6" s="18">
        <f t="shared" si="16"/>
        <v>0</v>
      </c>
      <c r="AS6" s="5">
        <f t="shared" si="17"/>
        <v>0</v>
      </c>
      <c r="AT6" s="18">
        <f t="shared" si="18"/>
        <v>18</v>
      </c>
      <c r="AU6" s="18">
        <f t="shared" si="19"/>
        <v>4</v>
      </c>
      <c r="AV6" s="18">
        <f t="shared" si="20"/>
        <v>2</v>
      </c>
      <c r="AW6" s="18" t="str">
        <f t="shared" si="21"/>
        <v>II</v>
      </c>
      <c r="AX6" s="18"/>
      <c r="AY6" s="18"/>
      <c r="AZ6" s="18"/>
      <c r="BA6" s="18"/>
    </row>
    <row r="7" spans="1:53">
      <c r="A7" s="13">
        <v>6</v>
      </c>
      <c r="B7" s="43" t="s">
        <v>183</v>
      </c>
      <c r="C7" s="14">
        <v>5</v>
      </c>
      <c r="D7" s="14">
        <v>5</v>
      </c>
      <c r="E7" s="14">
        <v>4</v>
      </c>
      <c r="F7" s="14">
        <v>4</v>
      </c>
      <c r="G7" s="14"/>
      <c r="H7" s="14">
        <v>5</v>
      </c>
      <c r="I7" s="14">
        <v>5</v>
      </c>
      <c r="J7" s="14">
        <v>5</v>
      </c>
      <c r="K7" s="14">
        <v>4</v>
      </c>
      <c r="L7" s="14">
        <v>4</v>
      </c>
      <c r="M7" s="14">
        <v>4</v>
      </c>
      <c r="N7" s="14">
        <v>4</v>
      </c>
      <c r="O7" s="14">
        <v>6</v>
      </c>
      <c r="P7" s="14">
        <v>5</v>
      </c>
      <c r="Q7" s="14">
        <v>6</v>
      </c>
      <c r="R7" s="14">
        <v>11</v>
      </c>
      <c r="S7" s="14">
        <v>6</v>
      </c>
      <c r="T7" s="14">
        <v>7</v>
      </c>
      <c r="U7" s="14">
        <v>4</v>
      </c>
      <c r="V7" s="14"/>
      <c r="W7" s="14"/>
      <c r="X7" s="14"/>
      <c r="Y7" s="14"/>
      <c r="Z7" s="14"/>
      <c r="AA7" s="14"/>
      <c r="AB7" s="15">
        <f t="shared" si="0"/>
        <v>5.2222222222222223</v>
      </c>
      <c r="AC7" s="16">
        <f t="shared" si="1"/>
        <v>100</v>
      </c>
      <c r="AD7" s="15">
        <f t="shared" si="2"/>
        <v>11.111111111111111</v>
      </c>
      <c r="AE7" s="17">
        <f t="shared" si="3"/>
        <v>0</v>
      </c>
      <c r="AF7" s="18">
        <f t="shared" si="4"/>
        <v>1</v>
      </c>
      <c r="AG7" s="18">
        <f t="shared" si="5"/>
        <v>0</v>
      </c>
      <c r="AH7" s="18">
        <f t="shared" si="6"/>
        <v>0</v>
      </c>
      <c r="AI7" s="18">
        <f t="shared" si="7"/>
        <v>0</v>
      </c>
      <c r="AJ7" s="18">
        <f t="shared" si="8"/>
        <v>1</v>
      </c>
      <c r="AK7" s="18">
        <f t="shared" si="9"/>
        <v>3</v>
      </c>
      <c r="AL7" s="18">
        <f t="shared" si="10"/>
        <v>6</v>
      </c>
      <c r="AM7" s="18">
        <f t="shared" si="11"/>
        <v>7</v>
      </c>
      <c r="AN7" s="18">
        <f t="shared" si="12"/>
        <v>0</v>
      </c>
      <c r="AO7" s="18">
        <f t="shared" si="13"/>
        <v>0</v>
      </c>
      <c r="AP7" s="19">
        <f t="shared" si="14"/>
        <v>0</v>
      </c>
      <c r="AQ7" s="18">
        <f t="shared" si="15"/>
        <v>0</v>
      </c>
      <c r="AR7" s="18">
        <f t="shared" si="16"/>
        <v>0</v>
      </c>
      <c r="AS7" s="5">
        <f t="shared" si="17"/>
        <v>0</v>
      </c>
      <c r="AT7" s="18">
        <f t="shared" si="18"/>
        <v>18</v>
      </c>
      <c r="AU7" s="18">
        <f t="shared" si="19"/>
        <v>4</v>
      </c>
      <c r="AV7" s="18">
        <f t="shared" si="20"/>
        <v>6</v>
      </c>
      <c r="AW7" s="18" t="str">
        <f t="shared" si="21"/>
        <v>II</v>
      </c>
      <c r="AX7" s="18"/>
      <c r="AY7" s="18"/>
      <c r="AZ7" s="18"/>
      <c r="BA7" s="18"/>
    </row>
    <row r="8" spans="1:53">
      <c r="A8" s="13">
        <f t="shared" ref="A8:A10" si="23">A7+1</f>
        <v>7</v>
      </c>
      <c r="B8" s="43" t="s">
        <v>184</v>
      </c>
      <c r="C8" s="14">
        <v>7</v>
      </c>
      <c r="D8" s="14">
        <v>7</v>
      </c>
      <c r="E8" s="14">
        <v>4</v>
      </c>
      <c r="F8" s="14">
        <v>7</v>
      </c>
      <c r="G8" s="14"/>
      <c r="H8" s="14">
        <v>8</v>
      </c>
      <c r="I8" s="14">
        <v>8</v>
      </c>
      <c r="J8" s="14">
        <v>7</v>
      </c>
      <c r="K8" s="14">
        <v>7</v>
      </c>
      <c r="L8" s="14">
        <v>7</v>
      </c>
      <c r="M8" s="14">
        <v>6</v>
      </c>
      <c r="N8" s="14">
        <v>5</v>
      </c>
      <c r="O8" s="14">
        <v>8</v>
      </c>
      <c r="P8" s="14">
        <v>6</v>
      </c>
      <c r="Q8" s="14">
        <v>7</v>
      </c>
      <c r="R8" s="14">
        <v>11</v>
      </c>
      <c r="S8" s="14">
        <v>7</v>
      </c>
      <c r="T8" s="14">
        <v>10</v>
      </c>
      <c r="U8" s="14">
        <v>7</v>
      </c>
      <c r="V8" s="14"/>
      <c r="W8" s="14"/>
      <c r="X8" s="14"/>
      <c r="Y8" s="14"/>
      <c r="Z8" s="14"/>
      <c r="AA8" s="14"/>
      <c r="AB8" s="15">
        <f t="shared" si="0"/>
        <v>7.166666666666667</v>
      </c>
      <c r="AC8" s="16">
        <f t="shared" si="1"/>
        <v>100</v>
      </c>
      <c r="AD8" s="15">
        <f t="shared" si="2"/>
        <v>77.777777777777786</v>
      </c>
      <c r="AE8" s="17">
        <f t="shared" si="3"/>
        <v>0</v>
      </c>
      <c r="AF8" s="18">
        <f t="shared" si="4"/>
        <v>1</v>
      </c>
      <c r="AG8" s="18">
        <f t="shared" si="5"/>
        <v>1</v>
      </c>
      <c r="AH8" s="18">
        <f t="shared" si="6"/>
        <v>0</v>
      </c>
      <c r="AI8" s="18">
        <f t="shared" si="7"/>
        <v>3</v>
      </c>
      <c r="AJ8" s="18">
        <f t="shared" si="8"/>
        <v>9</v>
      </c>
      <c r="AK8" s="18">
        <f t="shared" si="9"/>
        <v>2</v>
      </c>
      <c r="AL8" s="18">
        <f t="shared" si="10"/>
        <v>1</v>
      </c>
      <c r="AM8" s="18">
        <f t="shared" si="11"/>
        <v>1</v>
      </c>
      <c r="AN8" s="18">
        <f t="shared" si="12"/>
        <v>0</v>
      </c>
      <c r="AO8" s="18">
        <f t="shared" si="13"/>
        <v>0</v>
      </c>
      <c r="AP8" s="19">
        <f t="shared" si="14"/>
        <v>0</v>
      </c>
      <c r="AQ8" s="18">
        <f t="shared" si="15"/>
        <v>0</v>
      </c>
      <c r="AR8" s="18">
        <f t="shared" si="16"/>
        <v>0</v>
      </c>
      <c r="AS8" s="5">
        <f t="shared" si="17"/>
        <v>0</v>
      </c>
      <c r="AT8" s="18">
        <f t="shared" si="18"/>
        <v>18</v>
      </c>
      <c r="AU8" s="18">
        <f t="shared" si="19"/>
        <v>4</v>
      </c>
      <c r="AV8" s="18">
        <f t="shared" si="20"/>
        <v>1</v>
      </c>
      <c r="AW8" s="18" t="str">
        <f t="shared" si="21"/>
        <v>II</v>
      </c>
      <c r="AX8" s="18"/>
      <c r="AY8" s="18"/>
      <c r="AZ8" s="18"/>
      <c r="BA8" s="18"/>
    </row>
    <row r="9" spans="1:53">
      <c r="A9" s="13">
        <f t="shared" si="23"/>
        <v>8</v>
      </c>
      <c r="B9" s="43" t="s">
        <v>185</v>
      </c>
      <c r="C9" s="14">
        <v>9</v>
      </c>
      <c r="D9" s="14">
        <v>9</v>
      </c>
      <c r="E9" s="14">
        <v>8</v>
      </c>
      <c r="F9" s="14">
        <v>9</v>
      </c>
      <c r="G9" s="14"/>
      <c r="H9" s="14">
        <v>7</v>
      </c>
      <c r="I9" s="14">
        <v>7</v>
      </c>
      <c r="J9" s="14">
        <v>10</v>
      </c>
      <c r="K9" s="14">
        <v>9</v>
      </c>
      <c r="L9" s="14">
        <v>9</v>
      </c>
      <c r="M9" s="14">
        <v>8</v>
      </c>
      <c r="N9" s="14">
        <v>7</v>
      </c>
      <c r="O9" s="14">
        <v>9</v>
      </c>
      <c r="P9" s="14">
        <v>8</v>
      </c>
      <c r="Q9" s="14">
        <v>9</v>
      </c>
      <c r="R9" s="14">
        <v>11</v>
      </c>
      <c r="S9" s="14">
        <v>10</v>
      </c>
      <c r="T9" s="14">
        <v>9</v>
      </c>
      <c r="U9" s="14">
        <v>10</v>
      </c>
      <c r="V9" s="14"/>
      <c r="W9" s="14"/>
      <c r="X9" s="14"/>
      <c r="Y9" s="14"/>
      <c r="Z9" s="14"/>
      <c r="AA9" s="14"/>
      <c r="AB9" s="15">
        <f t="shared" si="0"/>
        <v>8.7777777777777786</v>
      </c>
      <c r="AC9" s="16">
        <f t="shared" si="1"/>
        <v>100</v>
      </c>
      <c r="AD9" s="15">
        <f t="shared" si="2"/>
        <v>100</v>
      </c>
      <c r="AE9" s="17">
        <f t="shared" si="3"/>
        <v>0</v>
      </c>
      <c r="AF9" s="18">
        <f t="shared" si="4"/>
        <v>1</v>
      </c>
      <c r="AG9" s="18">
        <f t="shared" si="5"/>
        <v>3</v>
      </c>
      <c r="AH9" s="18">
        <f t="shared" si="6"/>
        <v>8</v>
      </c>
      <c r="AI9" s="18">
        <f t="shared" si="7"/>
        <v>3</v>
      </c>
      <c r="AJ9" s="18">
        <f t="shared" si="8"/>
        <v>3</v>
      </c>
      <c r="AK9" s="18">
        <f t="shared" si="9"/>
        <v>0</v>
      </c>
      <c r="AL9" s="18">
        <f t="shared" si="10"/>
        <v>0</v>
      </c>
      <c r="AM9" s="18">
        <f t="shared" si="11"/>
        <v>0</v>
      </c>
      <c r="AN9" s="18">
        <f t="shared" si="12"/>
        <v>0</v>
      </c>
      <c r="AO9" s="18">
        <f t="shared" si="13"/>
        <v>0</v>
      </c>
      <c r="AP9" s="19">
        <f t="shared" si="14"/>
        <v>0</v>
      </c>
      <c r="AQ9" s="18">
        <f t="shared" si="15"/>
        <v>0</v>
      </c>
      <c r="AR9" s="18">
        <f t="shared" si="16"/>
        <v>0</v>
      </c>
      <c r="AS9" s="5">
        <f t="shared" si="17"/>
        <v>0</v>
      </c>
      <c r="AT9" s="18">
        <f t="shared" si="18"/>
        <v>18</v>
      </c>
      <c r="AU9" s="18">
        <f t="shared" si="19"/>
        <v>7</v>
      </c>
      <c r="AV9" s="18">
        <f t="shared" si="20"/>
        <v>3</v>
      </c>
      <c r="AW9" s="18" t="str">
        <f t="shared" si="21"/>
        <v>III</v>
      </c>
      <c r="AX9" s="18"/>
      <c r="AY9" s="18"/>
      <c r="AZ9" s="18"/>
      <c r="BA9" s="18"/>
    </row>
    <row r="10" spans="1:53">
      <c r="A10" s="13">
        <f t="shared" si="23"/>
        <v>9</v>
      </c>
      <c r="B10" s="43" t="s">
        <v>186</v>
      </c>
      <c r="C10" s="14">
        <v>9</v>
      </c>
      <c r="D10" s="14">
        <v>9</v>
      </c>
      <c r="E10" s="14">
        <v>8</v>
      </c>
      <c r="F10" s="14">
        <v>9</v>
      </c>
      <c r="G10" s="14"/>
      <c r="H10" s="14">
        <v>7</v>
      </c>
      <c r="I10" s="14">
        <v>8</v>
      </c>
      <c r="J10" s="14">
        <v>10</v>
      </c>
      <c r="K10" s="14">
        <v>9</v>
      </c>
      <c r="L10" s="14">
        <v>9</v>
      </c>
      <c r="M10" s="14">
        <v>8</v>
      </c>
      <c r="N10" s="14">
        <v>8</v>
      </c>
      <c r="O10" s="14">
        <v>10</v>
      </c>
      <c r="P10" s="14">
        <v>8</v>
      </c>
      <c r="Q10" s="14">
        <v>9</v>
      </c>
      <c r="R10" s="14">
        <v>11</v>
      </c>
      <c r="S10" s="14">
        <v>11</v>
      </c>
      <c r="T10" s="14">
        <v>9</v>
      </c>
      <c r="U10" s="14">
        <v>10</v>
      </c>
      <c r="V10" s="14"/>
      <c r="W10" s="14"/>
      <c r="X10" s="14"/>
      <c r="Y10" s="14"/>
      <c r="Z10" s="14"/>
      <c r="AA10" s="14"/>
      <c r="AB10" s="15">
        <f t="shared" si="0"/>
        <v>9</v>
      </c>
      <c r="AC10" s="16">
        <f t="shared" si="1"/>
        <v>100</v>
      </c>
      <c r="AD10" s="15">
        <f t="shared" si="2"/>
        <v>100</v>
      </c>
      <c r="AE10" s="17">
        <f t="shared" si="3"/>
        <v>0</v>
      </c>
      <c r="AF10" s="18">
        <f t="shared" si="4"/>
        <v>2</v>
      </c>
      <c r="AG10" s="18">
        <f t="shared" si="5"/>
        <v>3</v>
      </c>
      <c r="AH10" s="18">
        <f t="shared" si="6"/>
        <v>7</v>
      </c>
      <c r="AI10" s="18">
        <f t="shared" si="7"/>
        <v>5</v>
      </c>
      <c r="AJ10" s="18">
        <f t="shared" si="8"/>
        <v>1</v>
      </c>
      <c r="AK10" s="18">
        <f t="shared" si="9"/>
        <v>0</v>
      </c>
      <c r="AL10" s="18">
        <f t="shared" si="10"/>
        <v>0</v>
      </c>
      <c r="AM10" s="18">
        <f t="shared" si="11"/>
        <v>0</v>
      </c>
      <c r="AN10" s="18">
        <f t="shared" si="12"/>
        <v>0</v>
      </c>
      <c r="AO10" s="18">
        <f t="shared" si="13"/>
        <v>0</v>
      </c>
      <c r="AP10" s="19">
        <f t="shared" si="14"/>
        <v>0</v>
      </c>
      <c r="AQ10" s="18">
        <f t="shared" si="15"/>
        <v>0</v>
      </c>
      <c r="AR10" s="18">
        <f t="shared" si="16"/>
        <v>0</v>
      </c>
      <c r="AS10" s="5">
        <f t="shared" si="17"/>
        <v>0</v>
      </c>
      <c r="AT10" s="18">
        <f t="shared" si="18"/>
        <v>18</v>
      </c>
      <c r="AU10" s="18">
        <f t="shared" si="19"/>
        <v>7</v>
      </c>
      <c r="AV10" s="18">
        <f t="shared" si="20"/>
        <v>1</v>
      </c>
      <c r="AW10" s="18" t="str">
        <f t="shared" si="21"/>
        <v>III</v>
      </c>
      <c r="AX10" s="18"/>
      <c r="AY10" s="18"/>
      <c r="AZ10" s="18"/>
      <c r="BA10" s="18"/>
    </row>
    <row r="11" spans="1:53">
      <c r="A11" s="13">
        <v>10</v>
      </c>
      <c r="B11" s="73" t="s">
        <v>188</v>
      </c>
      <c r="C11" s="14">
        <v>6</v>
      </c>
      <c r="D11" s="14">
        <v>5</v>
      </c>
      <c r="E11" s="14">
        <v>4</v>
      </c>
      <c r="F11" s="14">
        <v>6</v>
      </c>
      <c r="G11" s="14"/>
      <c r="H11" s="14">
        <v>7</v>
      </c>
      <c r="I11" s="14">
        <v>7</v>
      </c>
      <c r="J11" s="14">
        <v>6</v>
      </c>
      <c r="K11" s="14">
        <v>5</v>
      </c>
      <c r="L11" s="14">
        <v>5</v>
      </c>
      <c r="M11" s="14">
        <v>5</v>
      </c>
      <c r="N11" s="14">
        <v>4</v>
      </c>
      <c r="O11" s="14">
        <v>8</v>
      </c>
      <c r="P11" s="14">
        <v>5</v>
      </c>
      <c r="Q11" s="14">
        <v>5</v>
      </c>
      <c r="R11" s="14">
        <v>11</v>
      </c>
      <c r="S11" s="14">
        <v>6</v>
      </c>
      <c r="T11" s="14">
        <v>9</v>
      </c>
      <c r="U11" s="14">
        <v>5</v>
      </c>
      <c r="V11" s="14"/>
      <c r="W11" s="14"/>
      <c r="X11" s="14"/>
      <c r="Y11" s="14"/>
      <c r="Z11" s="14"/>
      <c r="AA11" s="14"/>
      <c r="AB11" s="15">
        <f t="shared" si="0"/>
        <v>6.0555555555555554</v>
      </c>
      <c r="AC11" s="16">
        <f t="shared" si="1"/>
        <v>100</v>
      </c>
      <c r="AD11" s="15">
        <f t="shared" si="2"/>
        <v>27.777777777777779</v>
      </c>
      <c r="AE11" s="17">
        <f t="shared" si="3"/>
        <v>0</v>
      </c>
      <c r="AF11" s="18">
        <f t="shared" si="4"/>
        <v>1</v>
      </c>
      <c r="AG11" s="18">
        <f t="shared" si="5"/>
        <v>0</v>
      </c>
      <c r="AH11" s="18">
        <f t="shared" si="6"/>
        <v>1</v>
      </c>
      <c r="AI11" s="18">
        <f t="shared" si="7"/>
        <v>1</v>
      </c>
      <c r="AJ11" s="18">
        <f t="shared" si="8"/>
        <v>2</v>
      </c>
      <c r="AK11" s="18">
        <f t="shared" si="9"/>
        <v>4</v>
      </c>
      <c r="AL11" s="18">
        <f t="shared" si="10"/>
        <v>7</v>
      </c>
      <c r="AM11" s="18">
        <f t="shared" si="11"/>
        <v>2</v>
      </c>
      <c r="AN11" s="18">
        <f t="shared" si="12"/>
        <v>0</v>
      </c>
      <c r="AO11" s="18">
        <f t="shared" si="13"/>
        <v>0</v>
      </c>
      <c r="AP11" s="19">
        <f t="shared" si="14"/>
        <v>0</v>
      </c>
      <c r="AQ11" s="18">
        <f t="shared" si="15"/>
        <v>0</v>
      </c>
      <c r="AR11" s="18">
        <f t="shared" si="16"/>
        <v>0</v>
      </c>
      <c r="AS11" s="5">
        <f t="shared" si="17"/>
        <v>0</v>
      </c>
      <c r="AT11" s="18">
        <f t="shared" si="18"/>
        <v>18</v>
      </c>
      <c r="AU11" s="18">
        <f t="shared" si="19"/>
        <v>4</v>
      </c>
      <c r="AV11" s="18">
        <f t="shared" si="20"/>
        <v>2</v>
      </c>
      <c r="AW11" s="18" t="str">
        <f t="shared" si="21"/>
        <v>II</v>
      </c>
      <c r="AX11" s="18"/>
      <c r="AY11" s="18"/>
      <c r="AZ11" s="18"/>
      <c r="BA11" s="18"/>
    </row>
    <row r="12" spans="1:53">
      <c r="A12" s="13">
        <f t="shared" ref="A12:A31" si="24">A11+1</f>
        <v>11</v>
      </c>
      <c r="B12" s="73" t="s">
        <v>189</v>
      </c>
      <c r="C12" s="14">
        <v>11</v>
      </c>
      <c r="D12" s="14">
        <v>10</v>
      </c>
      <c r="E12" s="14">
        <v>10</v>
      </c>
      <c r="F12" s="14">
        <v>10</v>
      </c>
      <c r="G12" s="14"/>
      <c r="H12" s="14">
        <v>10</v>
      </c>
      <c r="I12" s="14">
        <v>10</v>
      </c>
      <c r="J12" s="14">
        <v>10</v>
      </c>
      <c r="K12" s="14">
        <v>10</v>
      </c>
      <c r="L12" s="14">
        <v>9</v>
      </c>
      <c r="M12" s="14">
        <v>10</v>
      </c>
      <c r="N12" s="14">
        <v>9</v>
      </c>
      <c r="O12" s="14">
        <v>11</v>
      </c>
      <c r="P12" s="14">
        <v>10</v>
      </c>
      <c r="Q12" s="14">
        <v>10</v>
      </c>
      <c r="R12" s="14">
        <v>11</v>
      </c>
      <c r="S12" s="14">
        <v>10</v>
      </c>
      <c r="T12" s="14">
        <v>9</v>
      </c>
      <c r="U12" s="14">
        <v>11</v>
      </c>
      <c r="V12" s="14"/>
      <c r="W12" s="14"/>
      <c r="X12" s="14"/>
      <c r="Y12" s="14"/>
      <c r="Z12" s="14"/>
      <c r="AA12" s="14"/>
      <c r="AB12" s="15">
        <f t="shared" si="0"/>
        <v>10.055555555555555</v>
      </c>
      <c r="AC12" s="16">
        <f t="shared" si="1"/>
        <v>100</v>
      </c>
      <c r="AD12" s="15">
        <f t="shared" si="2"/>
        <v>100</v>
      </c>
      <c r="AE12" s="17">
        <f t="shared" si="3"/>
        <v>0</v>
      </c>
      <c r="AF12" s="18">
        <f t="shared" si="4"/>
        <v>4</v>
      </c>
      <c r="AG12" s="18">
        <f t="shared" si="5"/>
        <v>11</v>
      </c>
      <c r="AH12" s="18">
        <f t="shared" si="6"/>
        <v>3</v>
      </c>
      <c r="AI12" s="18">
        <f t="shared" si="7"/>
        <v>0</v>
      </c>
      <c r="AJ12" s="18">
        <f t="shared" si="8"/>
        <v>0</v>
      </c>
      <c r="AK12" s="18">
        <f t="shared" si="9"/>
        <v>0</v>
      </c>
      <c r="AL12" s="18">
        <f t="shared" si="10"/>
        <v>0</v>
      </c>
      <c r="AM12" s="18">
        <f t="shared" si="11"/>
        <v>0</v>
      </c>
      <c r="AN12" s="18">
        <f t="shared" si="12"/>
        <v>0</v>
      </c>
      <c r="AO12" s="18">
        <f t="shared" si="13"/>
        <v>0</v>
      </c>
      <c r="AP12" s="19">
        <f t="shared" si="14"/>
        <v>0</v>
      </c>
      <c r="AQ12" s="18">
        <f t="shared" si="15"/>
        <v>0</v>
      </c>
      <c r="AR12" s="18">
        <f t="shared" si="16"/>
        <v>0</v>
      </c>
      <c r="AS12" s="5">
        <f t="shared" si="17"/>
        <v>0</v>
      </c>
      <c r="AT12" s="18">
        <f t="shared" si="18"/>
        <v>18</v>
      </c>
      <c r="AU12" s="18">
        <f t="shared" si="19"/>
        <v>9</v>
      </c>
      <c r="AV12" s="18">
        <f t="shared" si="20"/>
        <v>2</v>
      </c>
      <c r="AW12" s="18" t="str">
        <f t="shared" si="21"/>
        <v>III</v>
      </c>
      <c r="AX12" s="18"/>
      <c r="AY12" s="18"/>
      <c r="AZ12" s="18"/>
      <c r="BA12" s="18"/>
    </row>
    <row r="13" spans="1:53">
      <c r="A13" s="13">
        <f t="shared" si="24"/>
        <v>12</v>
      </c>
      <c r="B13" s="43" t="s">
        <v>190</v>
      </c>
      <c r="C13" s="14">
        <v>7</v>
      </c>
      <c r="D13" s="14">
        <v>6</v>
      </c>
      <c r="E13" s="14">
        <v>4</v>
      </c>
      <c r="F13" s="14">
        <v>5</v>
      </c>
      <c r="G13" s="14"/>
      <c r="H13" s="14">
        <v>7</v>
      </c>
      <c r="I13" s="14">
        <v>7</v>
      </c>
      <c r="J13" s="14">
        <v>6</v>
      </c>
      <c r="K13" s="14">
        <v>6</v>
      </c>
      <c r="L13" s="14">
        <v>6</v>
      </c>
      <c r="M13" s="14">
        <v>6</v>
      </c>
      <c r="N13" s="14">
        <v>5</v>
      </c>
      <c r="O13" s="14">
        <v>6</v>
      </c>
      <c r="P13" s="14">
        <v>5</v>
      </c>
      <c r="Q13" s="14">
        <v>6</v>
      </c>
      <c r="R13" s="14">
        <v>10</v>
      </c>
      <c r="S13" s="14">
        <v>7</v>
      </c>
      <c r="T13" s="14">
        <v>10</v>
      </c>
      <c r="U13" s="14">
        <v>5</v>
      </c>
      <c r="V13" s="14"/>
      <c r="W13" s="14"/>
      <c r="X13" s="14"/>
      <c r="Y13" s="14"/>
      <c r="Z13" s="14"/>
      <c r="AA13" s="14"/>
      <c r="AB13" s="15">
        <f t="shared" si="0"/>
        <v>6.333333333333333</v>
      </c>
      <c r="AC13" s="16">
        <f t="shared" si="1"/>
        <v>100</v>
      </c>
      <c r="AD13" s="15">
        <f t="shared" si="2"/>
        <v>33.333333333333329</v>
      </c>
      <c r="AE13" s="17">
        <f t="shared" si="3"/>
        <v>0</v>
      </c>
      <c r="AF13" s="18">
        <f t="shared" si="4"/>
        <v>0</v>
      </c>
      <c r="AG13" s="18">
        <f t="shared" si="5"/>
        <v>2</v>
      </c>
      <c r="AH13" s="18">
        <f t="shared" si="6"/>
        <v>0</v>
      </c>
      <c r="AI13" s="18">
        <f t="shared" si="7"/>
        <v>0</v>
      </c>
      <c r="AJ13" s="18">
        <f t="shared" si="8"/>
        <v>4</v>
      </c>
      <c r="AK13" s="18">
        <f t="shared" si="9"/>
        <v>7</v>
      </c>
      <c r="AL13" s="18">
        <f t="shared" si="10"/>
        <v>4</v>
      </c>
      <c r="AM13" s="18">
        <f t="shared" si="11"/>
        <v>1</v>
      </c>
      <c r="AN13" s="18">
        <f t="shared" si="12"/>
        <v>0</v>
      </c>
      <c r="AO13" s="18">
        <f t="shared" si="13"/>
        <v>0</v>
      </c>
      <c r="AP13" s="19">
        <f t="shared" si="14"/>
        <v>0</v>
      </c>
      <c r="AQ13" s="18">
        <f t="shared" si="15"/>
        <v>0</v>
      </c>
      <c r="AR13" s="18">
        <f t="shared" si="16"/>
        <v>0</v>
      </c>
      <c r="AS13" s="5">
        <f t="shared" si="17"/>
        <v>0</v>
      </c>
      <c r="AT13" s="18">
        <f t="shared" si="18"/>
        <v>18</v>
      </c>
      <c r="AU13" s="18">
        <f t="shared" si="19"/>
        <v>4</v>
      </c>
      <c r="AV13" s="18">
        <f t="shared" si="20"/>
        <v>1</v>
      </c>
      <c r="AW13" s="18" t="str">
        <f t="shared" si="21"/>
        <v>II</v>
      </c>
      <c r="AX13" s="18"/>
      <c r="AY13" s="18"/>
      <c r="AZ13" s="18"/>
      <c r="BA13" s="18"/>
    </row>
    <row r="14" spans="1:53">
      <c r="A14" s="13">
        <f t="shared" si="24"/>
        <v>13</v>
      </c>
      <c r="B14" s="43" t="s">
        <v>191</v>
      </c>
      <c r="C14" s="14">
        <v>7</v>
      </c>
      <c r="D14" s="14">
        <v>7</v>
      </c>
      <c r="E14" s="14">
        <v>4</v>
      </c>
      <c r="F14" s="14">
        <v>6</v>
      </c>
      <c r="G14" s="14"/>
      <c r="H14" s="14">
        <v>7</v>
      </c>
      <c r="I14" s="14">
        <v>6</v>
      </c>
      <c r="J14" s="14">
        <v>7</v>
      </c>
      <c r="K14" s="14">
        <v>6</v>
      </c>
      <c r="L14" s="14">
        <v>7</v>
      </c>
      <c r="M14" s="14">
        <v>6</v>
      </c>
      <c r="N14" s="14">
        <v>5</v>
      </c>
      <c r="O14" s="14">
        <v>8</v>
      </c>
      <c r="P14" s="14">
        <v>6</v>
      </c>
      <c r="Q14" s="14">
        <v>6</v>
      </c>
      <c r="R14" s="14">
        <v>10</v>
      </c>
      <c r="S14" s="14">
        <v>6</v>
      </c>
      <c r="T14" s="14">
        <v>11</v>
      </c>
      <c r="U14" s="14">
        <v>6</v>
      </c>
      <c r="V14" s="14"/>
      <c r="W14" s="14"/>
      <c r="X14" s="14"/>
      <c r="Y14" s="14"/>
      <c r="Z14" s="14"/>
      <c r="AA14" s="14"/>
      <c r="AB14" s="15">
        <f t="shared" si="0"/>
        <v>6.7222222222222223</v>
      </c>
      <c r="AC14" s="16">
        <f t="shared" si="1"/>
        <v>100</v>
      </c>
      <c r="AD14" s="15">
        <f t="shared" si="2"/>
        <v>44.444444444444443</v>
      </c>
      <c r="AE14" s="17">
        <f t="shared" si="3"/>
        <v>0</v>
      </c>
      <c r="AF14" s="18">
        <f t="shared" si="4"/>
        <v>1</v>
      </c>
      <c r="AG14" s="18">
        <f t="shared" si="5"/>
        <v>1</v>
      </c>
      <c r="AH14" s="18">
        <f t="shared" si="6"/>
        <v>0</v>
      </c>
      <c r="AI14" s="18">
        <f t="shared" si="7"/>
        <v>1</v>
      </c>
      <c r="AJ14" s="18">
        <f t="shared" si="8"/>
        <v>5</v>
      </c>
      <c r="AK14" s="18">
        <f t="shared" si="9"/>
        <v>8</v>
      </c>
      <c r="AL14" s="18">
        <f t="shared" si="10"/>
        <v>1</v>
      </c>
      <c r="AM14" s="18">
        <f t="shared" si="11"/>
        <v>1</v>
      </c>
      <c r="AN14" s="18">
        <f t="shared" si="12"/>
        <v>0</v>
      </c>
      <c r="AO14" s="18">
        <f t="shared" si="13"/>
        <v>0</v>
      </c>
      <c r="AP14" s="19">
        <f t="shared" si="14"/>
        <v>0</v>
      </c>
      <c r="AQ14" s="18">
        <f t="shared" si="15"/>
        <v>0</v>
      </c>
      <c r="AR14" s="18">
        <f t="shared" si="16"/>
        <v>0</v>
      </c>
      <c r="AS14" s="5">
        <f t="shared" si="17"/>
        <v>0</v>
      </c>
      <c r="AT14" s="18">
        <f t="shared" si="18"/>
        <v>18</v>
      </c>
      <c r="AU14" s="18">
        <f t="shared" si="19"/>
        <v>4</v>
      </c>
      <c r="AV14" s="18">
        <f t="shared" si="20"/>
        <v>1</v>
      </c>
      <c r="AW14" s="18" t="str">
        <f t="shared" si="21"/>
        <v>II</v>
      </c>
      <c r="AX14" s="18"/>
      <c r="AY14" s="18"/>
      <c r="AZ14" s="18"/>
      <c r="BA14" s="18"/>
    </row>
    <row r="15" spans="1:53">
      <c r="A15" s="13">
        <f t="shared" si="24"/>
        <v>14</v>
      </c>
      <c r="B15" s="43" t="s">
        <v>192</v>
      </c>
      <c r="C15" s="14">
        <v>11</v>
      </c>
      <c r="D15" s="14">
        <v>11</v>
      </c>
      <c r="E15" s="14">
        <v>10</v>
      </c>
      <c r="F15" s="14">
        <v>10</v>
      </c>
      <c r="G15" s="14"/>
      <c r="H15" s="14">
        <v>10</v>
      </c>
      <c r="I15" s="14">
        <v>10</v>
      </c>
      <c r="J15" s="14">
        <v>10</v>
      </c>
      <c r="K15" s="14">
        <v>10</v>
      </c>
      <c r="L15" s="14">
        <v>11</v>
      </c>
      <c r="M15" s="14">
        <v>10</v>
      </c>
      <c r="N15" s="14">
        <v>10</v>
      </c>
      <c r="O15" s="14">
        <v>11</v>
      </c>
      <c r="P15" s="14">
        <v>11</v>
      </c>
      <c r="Q15" s="14">
        <v>10</v>
      </c>
      <c r="R15" s="14">
        <v>11</v>
      </c>
      <c r="S15" s="14">
        <v>11</v>
      </c>
      <c r="T15" s="14">
        <v>10</v>
      </c>
      <c r="U15" s="14">
        <v>11</v>
      </c>
      <c r="V15" s="14"/>
      <c r="W15" s="14"/>
      <c r="X15" s="14"/>
      <c r="Y15" s="14"/>
      <c r="Z15" s="14"/>
      <c r="AA15" s="14"/>
      <c r="AB15" s="15">
        <f t="shared" si="0"/>
        <v>10.444444444444445</v>
      </c>
      <c r="AC15" s="16">
        <f t="shared" si="1"/>
        <v>100</v>
      </c>
      <c r="AD15" s="15">
        <f t="shared" si="2"/>
        <v>100</v>
      </c>
      <c r="AE15" s="17">
        <f t="shared" si="3"/>
        <v>0</v>
      </c>
      <c r="AF15" s="18">
        <f t="shared" si="4"/>
        <v>8</v>
      </c>
      <c r="AG15" s="18">
        <f t="shared" si="5"/>
        <v>10</v>
      </c>
      <c r="AH15" s="18">
        <f t="shared" si="6"/>
        <v>0</v>
      </c>
      <c r="AI15" s="18">
        <f t="shared" si="7"/>
        <v>0</v>
      </c>
      <c r="AJ15" s="18">
        <f t="shared" si="8"/>
        <v>0</v>
      </c>
      <c r="AK15" s="18">
        <f t="shared" si="9"/>
        <v>0</v>
      </c>
      <c r="AL15" s="18">
        <f t="shared" si="10"/>
        <v>0</v>
      </c>
      <c r="AM15" s="18">
        <f t="shared" si="11"/>
        <v>0</v>
      </c>
      <c r="AN15" s="18">
        <f t="shared" si="12"/>
        <v>0</v>
      </c>
      <c r="AO15" s="18">
        <f t="shared" si="13"/>
        <v>0</v>
      </c>
      <c r="AP15" s="19">
        <f t="shared" si="14"/>
        <v>0</v>
      </c>
      <c r="AQ15" s="18">
        <f t="shared" si="15"/>
        <v>0</v>
      </c>
      <c r="AR15" s="18">
        <f t="shared" si="16"/>
        <v>0</v>
      </c>
      <c r="AS15" s="5">
        <f t="shared" si="17"/>
        <v>0</v>
      </c>
      <c r="AT15" s="18">
        <f t="shared" si="18"/>
        <v>18</v>
      </c>
      <c r="AU15" s="18">
        <f t="shared" si="19"/>
        <v>10</v>
      </c>
      <c r="AV15" s="18">
        <f t="shared" si="20"/>
        <v>9</v>
      </c>
      <c r="AW15" s="18" t="str">
        <f t="shared" si="21"/>
        <v>IV</v>
      </c>
      <c r="AX15" s="18"/>
      <c r="AY15" s="18"/>
      <c r="AZ15" s="18"/>
      <c r="BA15" s="18"/>
    </row>
    <row r="16" spans="1:53">
      <c r="A16" s="13">
        <f t="shared" si="24"/>
        <v>15</v>
      </c>
      <c r="B16" s="43" t="s">
        <v>193</v>
      </c>
      <c r="C16" s="14">
        <v>6</v>
      </c>
      <c r="D16" s="14">
        <v>5</v>
      </c>
      <c r="E16" s="14">
        <v>4</v>
      </c>
      <c r="F16" s="14">
        <v>6</v>
      </c>
      <c r="G16" s="14"/>
      <c r="H16" s="14">
        <v>7</v>
      </c>
      <c r="I16" s="14">
        <v>6</v>
      </c>
      <c r="J16" s="14">
        <v>5</v>
      </c>
      <c r="K16" s="14">
        <v>5</v>
      </c>
      <c r="L16" s="14">
        <v>6</v>
      </c>
      <c r="M16" s="14">
        <v>5</v>
      </c>
      <c r="N16" s="14">
        <v>4</v>
      </c>
      <c r="O16" s="14">
        <v>9</v>
      </c>
      <c r="P16" s="14">
        <v>5</v>
      </c>
      <c r="Q16" s="14">
        <v>6</v>
      </c>
      <c r="R16" s="14">
        <v>10</v>
      </c>
      <c r="S16" s="14">
        <v>5</v>
      </c>
      <c r="T16" s="14">
        <v>9</v>
      </c>
      <c r="U16" s="14">
        <v>6</v>
      </c>
      <c r="V16" s="14"/>
      <c r="W16" s="14"/>
      <c r="X16" s="14"/>
      <c r="Y16" s="14"/>
      <c r="Z16" s="14"/>
      <c r="AA16" s="14"/>
      <c r="AB16" s="15">
        <f t="shared" si="0"/>
        <v>6.0555555555555554</v>
      </c>
      <c r="AC16" s="16">
        <f t="shared" si="1"/>
        <v>100</v>
      </c>
      <c r="AD16" s="15">
        <f t="shared" si="2"/>
        <v>22.222222222222221</v>
      </c>
      <c r="AE16" s="17">
        <f t="shared" si="3"/>
        <v>0</v>
      </c>
      <c r="AF16" s="18">
        <f t="shared" si="4"/>
        <v>0</v>
      </c>
      <c r="AG16" s="18">
        <f t="shared" si="5"/>
        <v>1</v>
      </c>
      <c r="AH16" s="18">
        <f t="shared" si="6"/>
        <v>2</v>
      </c>
      <c r="AI16" s="18">
        <f t="shared" si="7"/>
        <v>0</v>
      </c>
      <c r="AJ16" s="18">
        <f t="shared" si="8"/>
        <v>1</v>
      </c>
      <c r="AK16" s="18">
        <f t="shared" si="9"/>
        <v>6</v>
      </c>
      <c r="AL16" s="18">
        <f t="shared" si="10"/>
        <v>6</v>
      </c>
      <c r="AM16" s="18">
        <f t="shared" si="11"/>
        <v>2</v>
      </c>
      <c r="AN16" s="18">
        <f t="shared" si="12"/>
        <v>0</v>
      </c>
      <c r="AO16" s="18">
        <f t="shared" si="13"/>
        <v>0</v>
      </c>
      <c r="AP16" s="19">
        <f t="shared" si="14"/>
        <v>0</v>
      </c>
      <c r="AQ16" s="18">
        <f t="shared" si="15"/>
        <v>0</v>
      </c>
      <c r="AR16" s="18">
        <f t="shared" si="16"/>
        <v>0</v>
      </c>
      <c r="AS16" s="5">
        <f t="shared" si="17"/>
        <v>0</v>
      </c>
      <c r="AT16" s="18">
        <f t="shared" si="18"/>
        <v>18</v>
      </c>
      <c r="AU16" s="18">
        <f t="shared" si="19"/>
        <v>4</v>
      </c>
      <c r="AV16" s="18">
        <f t="shared" si="20"/>
        <v>2</v>
      </c>
      <c r="AW16" s="18" t="str">
        <f t="shared" si="21"/>
        <v>II</v>
      </c>
      <c r="AX16" s="18"/>
      <c r="AY16" s="18"/>
      <c r="AZ16" s="18"/>
      <c r="BA16" s="18"/>
    </row>
    <row r="17" spans="1:53">
      <c r="A17" s="13">
        <f t="shared" si="24"/>
        <v>16</v>
      </c>
      <c r="B17" s="43" t="s">
        <v>194</v>
      </c>
      <c r="C17" s="14">
        <v>8</v>
      </c>
      <c r="D17" s="14">
        <v>8</v>
      </c>
      <c r="E17" s="14">
        <v>8</v>
      </c>
      <c r="F17" s="14">
        <v>9</v>
      </c>
      <c r="G17" s="14"/>
      <c r="H17" s="14">
        <v>9</v>
      </c>
      <c r="I17" s="14">
        <v>9</v>
      </c>
      <c r="J17" s="14">
        <v>10</v>
      </c>
      <c r="K17" s="14">
        <v>8</v>
      </c>
      <c r="L17" s="14">
        <v>8</v>
      </c>
      <c r="M17" s="14">
        <v>9</v>
      </c>
      <c r="N17" s="14">
        <v>8</v>
      </c>
      <c r="O17" s="14">
        <v>10</v>
      </c>
      <c r="P17" s="14">
        <v>8</v>
      </c>
      <c r="Q17" s="14">
        <v>9</v>
      </c>
      <c r="R17" s="14">
        <v>11</v>
      </c>
      <c r="S17" s="14">
        <v>10</v>
      </c>
      <c r="T17" s="14" t="s">
        <v>178</v>
      </c>
      <c r="U17" s="14">
        <v>9</v>
      </c>
      <c r="V17" s="14"/>
      <c r="W17" s="14"/>
      <c r="X17" s="14"/>
      <c r="Y17" s="14"/>
      <c r="Z17" s="14"/>
      <c r="AA17" s="14"/>
      <c r="AB17" s="15">
        <f t="shared" si="0"/>
        <v>8.882352941176471</v>
      </c>
      <c r="AC17" s="16">
        <f t="shared" si="1"/>
        <v>100</v>
      </c>
      <c r="AD17" s="15">
        <f t="shared" si="2"/>
        <v>100</v>
      </c>
      <c r="AE17" s="17">
        <f t="shared" si="3"/>
        <v>0</v>
      </c>
      <c r="AF17" s="18">
        <f t="shared" si="4"/>
        <v>1</v>
      </c>
      <c r="AG17" s="18">
        <f t="shared" si="5"/>
        <v>3</v>
      </c>
      <c r="AH17" s="18">
        <f t="shared" si="6"/>
        <v>6</v>
      </c>
      <c r="AI17" s="18">
        <f t="shared" si="7"/>
        <v>7</v>
      </c>
      <c r="AJ17" s="18">
        <f t="shared" si="8"/>
        <v>0</v>
      </c>
      <c r="AK17" s="18">
        <f t="shared" si="9"/>
        <v>0</v>
      </c>
      <c r="AL17" s="18">
        <f t="shared" si="10"/>
        <v>0</v>
      </c>
      <c r="AM17" s="18">
        <f t="shared" si="11"/>
        <v>0</v>
      </c>
      <c r="AN17" s="18">
        <f t="shared" si="12"/>
        <v>0</v>
      </c>
      <c r="AO17" s="18">
        <f t="shared" si="13"/>
        <v>0</v>
      </c>
      <c r="AP17" s="19">
        <f t="shared" si="14"/>
        <v>0</v>
      </c>
      <c r="AQ17" s="18">
        <f t="shared" si="15"/>
        <v>0</v>
      </c>
      <c r="AR17" s="18">
        <f t="shared" si="16"/>
        <v>0</v>
      </c>
      <c r="AS17" s="5">
        <f t="shared" si="17"/>
        <v>0</v>
      </c>
      <c r="AT17" s="18">
        <f t="shared" si="18"/>
        <v>17</v>
      </c>
      <c r="AU17" s="18">
        <f t="shared" si="19"/>
        <v>8</v>
      </c>
      <c r="AV17" s="18">
        <f t="shared" si="20"/>
        <v>7</v>
      </c>
      <c r="AW17" s="18" t="str">
        <f t="shared" si="21"/>
        <v>III</v>
      </c>
      <c r="AX17" s="18"/>
      <c r="AY17" s="18"/>
      <c r="AZ17" s="18"/>
      <c r="BA17" s="18"/>
    </row>
    <row r="18" spans="1:53">
      <c r="A18" s="13">
        <f t="shared" si="24"/>
        <v>17</v>
      </c>
      <c r="B18" s="43" t="s">
        <v>195</v>
      </c>
      <c r="C18" s="14">
        <v>8</v>
      </c>
      <c r="D18" s="14">
        <v>8</v>
      </c>
      <c r="E18" s="14">
        <v>7</v>
      </c>
      <c r="F18" s="14">
        <v>8</v>
      </c>
      <c r="G18" s="14"/>
      <c r="H18" s="14">
        <v>9</v>
      </c>
      <c r="I18" s="14">
        <v>8</v>
      </c>
      <c r="J18" s="14">
        <v>8</v>
      </c>
      <c r="K18" s="14">
        <v>7</v>
      </c>
      <c r="L18" s="14">
        <v>7</v>
      </c>
      <c r="M18" s="14">
        <v>7</v>
      </c>
      <c r="N18" s="14">
        <v>7</v>
      </c>
      <c r="O18" s="14">
        <v>9</v>
      </c>
      <c r="P18" s="14">
        <v>8</v>
      </c>
      <c r="Q18" s="14">
        <v>8</v>
      </c>
      <c r="R18" s="14">
        <v>11</v>
      </c>
      <c r="S18" s="14">
        <v>8</v>
      </c>
      <c r="T18" s="14">
        <v>10</v>
      </c>
      <c r="U18" s="14">
        <v>7</v>
      </c>
      <c r="V18" s="14"/>
      <c r="W18" s="14"/>
      <c r="X18" s="14"/>
      <c r="Y18" s="14"/>
      <c r="Z18" s="14"/>
      <c r="AA18" s="14"/>
      <c r="AB18" s="15">
        <f t="shared" si="0"/>
        <v>8.0555555555555554</v>
      </c>
      <c r="AC18" s="16">
        <f t="shared" si="1"/>
        <v>100</v>
      </c>
      <c r="AD18" s="15">
        <f t="shared" si="2"/>
        <v>100</v>
      </c>
      <c r="AE18" s="17">
        <f t="shared" si="3"/>
        <v>0</v>
      </c>
      <c r="AF18" s="18">
        <f t="shared" si="4"/>
        <v>1</v>
      </c>
      <c r="AG18" s="18">
        <f t="shared" si="5"/>
        <v>1</v>
      </c>
      <c r="AH18" s="18">
        <f t="shared" si="6"/>
        <v>2</v>
      </c>
      <c r="AI18" s="18">
        <f t="shared" si="7"/>
        <v>8</v>
      </c>
      <c r="AJ18" s="18">
        <f t="shared" si="8"/>
        <v>6</v>
      </c>
      <c r="AK18" s="18">
        <f t="shared" si="9"/>
        <v>0</v>
      </c>
      <c r="AL18" s="18">
        <f t="shared" si="10"/>
        <v>0</v>
      </c>
      <c r="AM18" s="18">
        <f t="shared" si="11"/>
        <v>0</v>
      </c>
      <c r="AN18" s="18">
        <f t="shared" si="12"/>
        <v>0</v>
      </c>
      <c r="AO18" s="18">
        <f t="shared" si="13"/>
        <v>0</v>
      </c>
      <c r="AP18" s="19">
        <f t="shared" si="14"/>
        <v>0</v>
      </c>
      <c r="AQ18" s="18">
        <f t="shared" si="15"/>
        <v>0</v>
      </c>
      <c r="AR18" s="18">
        <f t="shared" si="16"/>
        <v>0</v>
      </c>
      <c r="AS18" s="5">
        <f t="shared" si="17"/>
        <v>0</v>
      </c>
      <c r="AT18" s="18">
        <f t="shared" si="18"/>
        <v>18</v>
      </c>
      <c r="AU18" s="18">
        <f t="shared" si="19"/>
        <v>7</v>
      </c>
      <c r="AV18" s="18">
        <f t="shared" si="20"/>
        <v>5</v>
      </c>
      <c r="AW18" s="18" t="str">
        <f t="shared" si="21"/>
        <v>III</v>
      </c>
      <c r="AX18" s="18"/>
      <c r="AY18" s="18"/>
      <c r="AZ18" s="18"/>
      <c r="BA18" s="18"/>
    </row>
    <row r="19" spans="1:53">
      <c r="A19" s="13">
        <f t="shared" si="24"/>
        <v>18</v>
      </c>
      <c r="B19" s="43" t="s">
        <v>196</v>
      </c>
      <c r="C19" s="14">
        <v>5</v>
      </c>
      <c r="D19" s="14">
        <v>4</v>
      </c>
      <c r="E19" s="14">
        <v>4</v>
      </c>
      <c r="F19" s="14">
        <v>5</v>
      </c>
      <c r="G19" s="14"/>
      <c r="H19" s="14">
        <v>6</v>
      </c>
      <c r="I19" s="14">
        <v>5</v>
      </c>
      <c r="J19" s="14">
        <v>6</v>
      </c>
      <c r="K19" s="14">
        <v>4</v>
      </c>
      <c r="L19" s="14">
        <v>5</v>
      </c>
      <c r="M19" s="14">
        <v>4</v>
      </c>
      <c r="N19" s="14">
        <v>5</v>
      </c>
      <c r="O19" s="14">
        <v>6</v>
      </c>
      <c r="P19" s="14">
        <v>4</v>
      </c>
      <c r="Q19" s="14">
        <v>4</v>
      </c>
      <c r="R19" s="14">
        <v>11</v>
      </c>
      <c r="S19" s="14">
        <v>5</v>
      </c>
      <c r="T19" s="14">
        <v>9</v>
      </c>
      <c r="U19" s="14">
        <v>4</v>
      </c>
      <c r="V19" s="14"/>
      <c r="W19" s="14"/>
      <c r="X19" s="14"/>
      <c r="Y19" s="14"/>
      <c r="Z19" s="14"/>
      <c r="AA19" s="14"/>
      <c r="AB19" s="15">
        <f t="shared" si="0"/>
        <v>5.333333333333333</v>
      </c>
      <c r="AC19" s="16">
        <f t="shared" si="1"/>
        <v>100</v>
      </c>
      <c r="AD19" s="15">
        <f t="shared" si="2"/>
        <v>11.111111111111111</v>
      </c>
      <c r="AE19" s="17">
        <f t="shared" si="3"/>
        <v>0</v>
      </c>
      <c r="AF19" s="18">
        <f t="shared" si="4"/>
        <v>1</v>
      </c>
      <c r="AG19" s="18">
        <f t="shared" si="5"/>
        <v>0</v>
      </c>
      <c r="AH19" s="18">
        <f t="shared" si="6"/>
        <v>1</v>
      </c>
      <c r="AI19" s="18">
        <f t="shared" si="7"/>
        <v>0</v>
      </c>
      <c r="AJ19" s="18">
        <f t="shared" si="8"/>
        <v>0</v>
      </c>
      <c r="AK19" s="18">
        <f t="shared" si="9"/>
        <v>3</v>
      </c>
      <c r="AL19" s="18">
        <f t="shared" si="10"/>
        <v>6</v>
      </c>
      <c r="AM19" s="18">
        <f t="shared" si="11"/>
        <v>7</v>
      </c>
      <c r="AN19" s="18">
        <f t="shared" si="12"/>
        <v>0</v>
      </c>
      <c r="AO19" s="18">
        <f t="shared" si="13"/>
        <v>0</v>
      </c>
      <c r="AP19" s="19">
        <f t="shared" si="14"/>
        <v>0</v>
      </c>
      <c r="AQ19" s="18">
        <f t="shared" si="15"/>
        <v>0</v>
      </c>
      <c r="AR19" s="18">
        <f t="shared" si="16"/>
        <v>0</v>
      </c>
      <c r="AS19" s="5">
        <f t="shared" si="17"/>
        <v>0</v>
      </c>
      <c r="AT19" s="18">
        <f t="shared" si="18"/>
        <v>18</v>
      </c>
      <c r="AU19" s="18">
        <f t="shared" si="19"/>
        <v>4</v>
      </c>
      <c r="AV19" s="18">
        <f t="shared" si="20"/>
        <v>6</v>
      </c>
      <c r="AW19" s="18" t="str">
        <f t="shared" si="21"/>
        <v>II</v>
      </c>
      <c r="AX19" s="18"/>
      <c r="AY19" s="18"/>
      <c r="AZ19" s="18"/>
      <c r="BA19" s="18"/>
    </row>
    <row r="20" spans="1:53">
      <c r="A20" s="13">
        <f t="shared" si="24"/>
        <v>19</v>
      </c>
      <c r="B20" s="43" t="s">
        <v>197</v>
      </c>
      <c r="C20" s="14">
        <v>5</v>
      </c>
      <c r="D20" s="14">
        <v>6</v>
      </c>
      <c r="E20" s="14">
        <v>4</v>
      </c>
      <c r="F20" s="14">
        <v>6</v>
      </c>
      <c r="G20" s="14"/>
      <c r="H20" s="14">
        <v>7</v>
      </c>
      <c r="I20" s="14">
        <v>6</v>
      </c>
      <c r="J20" s="14">
        <v>5</v>
      </c>
      <c r="K20" s="14">
        <v>5</v>
      </c>
      <c r="L20" s="14">
        <v>5</v>
      </c>
      <c r="M20" s="14">
        <v>4</v>
      </c>
      <c r="N20" s="14">
        <v>4</v>
      </c>
      <c r="O20" s="14">
        <v>6</v>
      </c>
      <c r="P20" s="14">
        <v>4</v>
      </c>
      <c r="Q20" s="14">
        <v>5</v>
      </c>
      <c r="R20" s="14">
        <v>11</v>
      </c>
      <c r="S20" s="14">
        <v>6</v>
      </c>
      <c r="T20" s="14">
        <v>9</v>
      </c>
      <c r="U20" s="14">
        <v>4</v>
      </c>
      <c r="V20" s="14"/>
      <c r="W20" s="14"/>
      <c r="X20" s="14"/>
      <c r="Y20" s="14"/>
      <c r="Z20" s="14"/>
      <c r="AA20" s="14"/>
      <c r="AB20" s="15">
        <f t="shared" si="0"/>
        <v>5.666666666666667</v>
      </c>
      <c r="AC20" s="16">
        <f t="shared" si="1"/>
        <v>100</v>
      </c>
      <c r="AD20" s="15">
        <f t="shared" si="2"/>
        <v>16.666666666666664</v>
      </c>
      <c r="AE20" s="17">
        <f t="shared" si="3"/>
        <v>0</v>
      </c>
      <c r="AF20" s="18">
        <f t="shared" si="4"/>
        <v>1</v>
      </c>
      <c r="AG20" s="18">
        <f t="shared" si="5"/>
        <v>0</v>
      </c>
      <c r="AH20" s="18">
        <f t="shared" si="6"/>
        <v>1</v>
      </c>
      <c r="AI20" s="18">
        <f t="shared" si="7"/>
        <v>0</v>
      </c>
      <c r="AJ20" s="18">
        <f t="shared" si="8"/>
        <v>1</v>
      </c>
      <c r="AK20" s="18">
        <f t="shared" si="9"/>
        <v>5</v>
      </c>
      <c r="AL20" s="18">
        <f t="shared" si="10"/>
        <v>5</v>
      </c>
      <c r="AM20" s="18">
        <f t="shared" si="11"/>
        <v>5</v>
      </c>
      <c r="AN20" s="18">
        <f t="shared" si="12"/>
        <v>0</v>
      </c>
      <c r="AO20" s="18">
        <f t="shared" si="13"/>
        <v>0</v>
      </c>
      <c r="AP20" s="19">
        <f t="shared" si="14"/>
        <v>0</v>
      </c>
      <c r="AQ20" s="18">
        <f t="shared" si="15"/>
        <v>0</v>
      </c>
      <c r="AR20" s="18">
        <f t="shared" si="16"/>
        <v>0</v>
      </c>
      <c r="AS20" s="5">
        <f t="shared" si="17"/>
        <v>0</v>
      </c>
      <c r="AT20" s="18">
        <f t="shared" si="18"/>
        <v>18</v>
      </c>
      <c r="AU20" s="18">
        <f t="shared" si="19"/>
        <v>4</v>
      </c>
      <c r="AV20" s="18">
        <f t="shared" si="20"/>
        <v>4</v>
      </c>
      <c r="AW20" s="18" t="str">
        <f t="shared" si="21"/>
        <v>II</v>
      </c>
      <c r="AX20" s="18"/>
      <c r="AY20" s="18"/>
      <c r="AZ20" s="18"/>
      <c r="BA20" s="18"/>
    </row>
    <row r="21" spans="1:53" ht="15.75" customHeight="1">
      <c r="A21" s="13">
        <f t="shared" si="24"/>
        <v>20</v>
      </c>
      <c r="B21" s="4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5" t="e">
        <f t="shared" si="0"/>
        <v>#DIV/0!</v>
      </c>
      <c r="AC21" s="16" t="e">
        <f t="shared" si="1"/>
        <v>#DIV/0!</v>
      </c>
      <c r="AD21" s="15" t="e">
        <f t="shared" si="2"/>
        <v>#DIV/0!</v>
      </c>
      <c r="AE21" s="17">
        <f t="shared" si="3"/>
        <v>0</v>
      </c>
      <c r="AF21" s="18">
        <f t="shared" si="4"/>
        <v>0</v>
      </c>
      <c r="AG21" s="18">
        <f t="shared" si="5"/>
        <v>0</v>
      </c>
      <c r="AH21" s="18">
        <f t="shared" si="6"/>
        <v>0</v>
      </c>
      <c r="AI21" s="18">
        <f t="shared" si="7"/>
        <v>0</v>
      </c>
      <c r="AJ21" s="18">
        <f t="shared" si="8"/>
        <v>0</v>
      </c>
      <c r="AK21" s="18">
        <f t="shared" si="9"/>
        <v>0</v>
      </c>
      <c r="AL21" s="18">
        <f t="shared" si="10"/>
        <v>0</v>
      </c>
      <c r="AM21" s="18">
        <f t="shared" si="11"/>
        <v>0</v>
      </c>
      <c r="AN21" s="18">
        <f t="shared" si="12"/>
        <v>0</v>
      </c>
      <c r="AO21" s="18">
        <f t="shared" si="13"/>
        <v>0</v>
      </c>
      <c r="AP21" s="19">
        <f t="shared" si="14"/>
        <v>0</v>
      </c>
      <c r="AQ21" s="18">
        <f t="shared" si="15"/>
        <v>0</v>
      </c>
      <c r="AR21" s="18">
        <f t="shared" si="16"/>
        <v>0</v>
      </c>
      <c r="AS21" s="5">
        <f t="shared" si="17"/>
        <v>0</v>
      </c>
      <c r="AT21" s="18">
        <f t="shared" si="18"/>
        <v>0</v>
      </c>
      <c r="AU21" s="18"/>
      <c r="AV21" s="18"/>
      <c r="AW21" s="18"/>
      <c r="AX21" s="18"/>
      <c r="AY21" s="18"/>
      <c r="AZ21" s="18"/>
      <c r="BA21" s="18"/>
    </row>
    <row r="22" spans="1:53" ht="15.75" customHeight="1">
      <c r="A22" s="13">
        <f t="shared" si="24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4"/>
      <c r="Q22" s="14"/>
      <c r="R22" s="14"/>
      <c r="S22" s="14"/>
      <c r="T22" s="14"/>
      <c r="U22" s="14"/>
      <c r="V22" s="20"/>
      <c r="W22" s="20"/>
      <c r="X22" s="20"/>
      <c r="Y22" s="20"/>
      <c r="Z22" s="20"/>
      <c r="AA22" s="20"/>
      <c r="AB22" s="15" t="e">
        <f t="shared" si="0"/>
        <v>#DIV/0!</v>
      </c>
      <c r="AC22" s="16" t="e">
        <f t="shared" si="1"/>
        <v>#DIV/0!</v>
      </c>
      <c r="AD22" s="15" t="e">
        <f t="shared" si="2"/>
        <v>#DIV/0!</v>
      </c>
      <c r="AE22" s="17">
        <f t="shared" si="3"/>
        <v>0</v>
      </c>
      <c r="AF22" s="18">
        <f t="shared" si="4"/>
        <v>0</v>
      </c>
      <c r="AG22" s="18">
        <f t="shared" si="5"/>
        <v>0</v>
      </c>
      <c r="AH22" s="18">
        <f t="shared" si="6"/>
        <v>0</v>
      </c>
      <c r="AI22" s="18">
        <f t="shared" si="7"/>
        <v>0</v>
      </c>
      <c r="AJ22" s="18">
        <f t="shared" si="8"/>
        <v>0</v>
      </c>
      <c r="AK22" s="18">
        <f t="shared" si="9"/>
        <v>0</v>
      </c>
      <c r="AL22" s="18">
        <f t="shared" si="10"/>
        <v>0</v>
      </c>
      <c r="AM22" s="18">
        <f t="shared" si="11"/>
        <v>0</v>
      </c>
      <c r="AN22" s="18">
        <f t="shared" si="12"/>
        <v>0</v>
      </c>
      <c r="AO22" s="18">
        <f t="shared" si="13"/>
        <v>0</v>
      </c>
      <c r="AP22" s="19">
        <f t="shared" si="14"/>
        <v>0</v>
      </c>
      <c r="AQ22" s="18">
        <f t="shared" si="15"/>
        <v>0</v>
      </c>
      <c r="AR22" s="18">
        <f t="shared" si="16"/>
        <v>0</v>
      </c>
      <c r="AS22" s="5">
        <f t="shared" si="17"/>
        <v>0</v>
      </c>
      <c r="AT22" s="18">
        <f t="shared" si="18"/>
        <v>0</v>
      </c>
      <c r="AU22" s="18"/>
      <c r="AV22" s="18"/>
      <c r="AW22" s="18"/>
      <c r="AX22" s="18"/>
      <c r="AY22" s="18"/>
      <c r="AZ22" s="18"/>
      <c r="BA22" s="18"/>
    </row>
    <row r="23" spans="1:53" ht="15.75" customHeight="1">
      <c r="A23" s="13">
        <f t="shared" si="24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4"/>
      <c r="Q23" s="14"/>
      <c r="R23" s="14"/>
      <c r="S23" s="14"/>
      <c r="T23" s="14"/>
      <c r="U23" s="14"/>
      <c r="V23" s="20"/>
      <c r="W23" s="20"/>
      <c r="X23" s="20"/>
      <c r="Y23" s="20"/>
      <c r="Z23" s="20"/>
      <c r="AA23" s="20"/>
      <c r="AB23" s="15" t="e">
        <f t="shared" si="0"/>
        <v>#DIV/0!</v>
      </c>
      <c r="AC23" s="16" t="e">
        <f t="shared" si="1"/>
        <v>#DIV/0!</v>
      </c>
      <c r="AD23" s="15" t="e">
        <f t="shared" si="2"/>
        <v>#DIV/0!</v>
      </c>
      <c r="AE23" s="17">
        <f t="shared" si="3"/>
        <v>0</v>
      </c>
      <c r="AF23" s="18">
        <f t="shared" si="4"/>
        <v>0</v>
      </c>
      <c r="AG23" s="18">
        <f t="shared" si="5"/>
        <v>0</v>
      </c>
      <c r="AH23" s="18">
        <f t="shared" si="6"/>
        <v>0</v>
      </c>
      <c r="AI23" s="18">
        <f t="shared" si="7"/>
        <v>0</v>
      </c>
      <c r="AJ23" s="18">
        <f t="shared" si="8"/>
        <v>0</v>
      </c>
      <c r="AK23" s="18">
        <f t="shared" si="9"/>
        <v>0</v>
      </c>
      <c r="AL23" s="18">
        <f t="shared" si="10"/>
        <v>0</v>
      </c>
      <c r="AM23" s="18">
        <f t="shared" si="11"/>
        <v>0</v>
      </c>
      <c r="AN23" s="18">
        <f t="shared" si="12"/>
        <v>0</v>
      </c>
      <c r="AO23" s="18">
        <f t="shared" si="13"/>
        <v>0</v>
      </c>
      <c r="AP23" s="19">
        <f t="shared" si="14"/>
        <v>0</v>
      </c>
      <c r="AQ23" s="18">
        <f t="shared" si="15"/>
        <v>0</v>
      </c>
      <c r="AR23" s="18">
        <f t="shared" si="16"/>
        <v>0</v>
      </c>
      <c r="AS23" s="5">
        <f t="shared" si="17"/>
        <v>0</v>
      </c>
      <c r="AT23" s="18">
        <f t="shared" si="18"/>
        <v>0</v>
      </c>
      <c r="AU23" s="18"/>
      <c r="AV23" s="18"/>
      <c r="AW23" s="18"/>
      <c r="AX23" s="18"/>
      <c r="AY23" s="18"/>
      <c r="AZ23" s="18"/>
      <c r="BA23" s="18"/>
    </row>
    <row r="24" spans="1:53" ht="15.75" customHeight="1">
      <c r="A24" s="13">
        <f t="shared" si="24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4"/>
      <c r="Q24" s="14"/>
      <c r="R24" s="14"/>
      <c r="S24" s="14"/>
      <c r="T24" s="14"/>
      <c r="U24" s="14"/>
      <c r="V24" s="20"/>
      <c r="W24" s="20"/>
      <c r="X24" s="20"/>
      <c r="Y24" s="20"/>
      <c r="Z24" s="20"/>
      <c r="AA24" s="20"/>
      <c r="AB24" s="15" t="e">
        <f t="shared" si="0"/>
        <v>#DIV/0!</v>
      </c>
      <c r="AC24" s="16" t="e">
        <f t="shared" si="1"/>
        <v>#DIV/0!</v>
      </c>
      <c r="AD24" s="15" t="e">
        <f t="shared" si="2"/>
        <v>#DIV/0!</v>
      </c>
      <c r="AE24" s="17">
        <f t="shared" si="3"/>
        <v>0</v>
      </c>
      <c r="AF24" s="18">
        <f t="shared" si="4"/>
        <v>0</v>
      </c>
      <c r="AG24" s="18">
        <f t="shared" si="5"/>
        <v>0</v>
      </c>
      <c r="AH24" s="18">
        <f t="shared" si="6"/>
        <v>0</v>
      </c>
      <c r="AI24" s="18">
        <f t="shared" si="7"/>
        <v>0</v>
      </c>
      <c r="AJ24" s="18">
        <f t="shared" si="8"/>
        <v>0</v>
      </c>
      <c r="AK24" s="18">
        <f t="shared" si="9"/>
        <v>0</v>
      </c>
      <c r="AL24" s="18">
        <f t="shared" si="10"/>
        <v>0</v>
      </c>
      <c r="AM24" s="18">
        <f t="shared" si="11"/>
        <v>0</v>
      </c>
      <c r="AN24" s="18">
        <f t="shared" si="12"/>
        <v>0</v>
      </c>
      <c r="AO24" s="18">
        <f t="shared" si="13"/>
        <v>0</v>
      </c>
      <c r="AP24" s="19">
        <f t="shared" si="14"/>
        <v>0</v>
      </c>
      <c r="AQ24" s="18">
        <f t="shared" si="15"/>
        <v>0</v>
      </c>
      <c r="AR24" s="18">
        <f t="shared" si="16"/>
        <v>0</v>
      </c>
      <c r="AS24" s="5">
        <f t="shared" si="17"/>
        <v>0</v>
      </c>
      <c r="AT24" s="18">
        <f t="shared" si="18"/>
        <v>0</v>
      </c>
      <c r="AU24" s="18"/>
      <c r="AV24" s="18"/>
      <c r="AW24" s="18"/>
      <c r="AX24" s="18"/>
      <c r="AY24" s="18"/>
      <c r="AZ24" s="18"/>
      <c r="BA24" s="18"/>
    </row>
    <row r="25" spans="1:53" ht="15.75" customHeight="1">
      <c r="A25" s="13">
        <f t="shared" si="24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4"/>
      <c r="Q25" s="14"/>
      <c r="R25" s="14"/>
      <c r="S25" s="14"/>
      <c r="T25" s="14"/>
      <c r="U25" s="14"/>
      <c r="V25" s="20"/>
      <c r="W25" s="32"/>
      <c r="X25" s="20"/>
      <c r="Y25" s="20"/>
      <c r="Z25" s="20"/>
      <c r="AA25" s="20"/>
      <c r="AB25" s="15" t="e">
        <f t="shared" si="0"/>
        <v>#DIV/0!</v>
      </c>
      <c r="AC25" s="16" t="e">
        <f t="shared" si="1"/>
        <v>#DIV/0!</v>
      </c>
      <c r="AD25" s="15" t="e">
        <f t="shared" si="2"/>
        <v>#DIV/0!</v>
      </c>
      <c r="AE25" s="17">
        <f t="shared" si="3"/>
        <v>0</v>
      </c>
      <c r="AF25" s="18">
        <f t="shared" si="4"/>
        <v>0</v>
      </c>
      <c r="AG25" s="18">
        <f t="shared" si="5"/>
        <v>0</v>
      </c>
      <c r="AH25" s="18">
        <f t="shared" si="6"/>
        <v>0</v>
      </c>
      <c r="AI25" s="18">
        <f t="shared" si="7"/>
        <v>0</v>
      </c>
      <c r="AJ25" s="18">
        <f t="shared" si="8"/>
        <v>0</v>
      </c>
      <c r="AK25" s="18">
        <f t="shared" si="9"/>
        <v>0</v>
      </c>
      <c r="AL25" s="18">
        <f t="shared" si="10"/>
        <v>0</v>
      </c>
      <c r="AM25" s="18">
        <f t="shared" si="11"/>
        <v>0</v>
      </c>
      <c r="AN25" s="18">
        <f t="shared" si="12"/>
        <v>0</v>
      </c>
      <c r="AO25" s="18">
        <f t="shared" si="13"/>
        <v>0</v>
      </c>
      <c r="AP25" s="19">
        <f t="shared" si="14"/>
        <v>0</v>
      </c>
      <c r="AQ25" s="18">
        <f t="shared" si="15"/>
        <v>0</v>
      </c>
      <c r="AR25" s="18">
        <f t="shared" si="16"/>
        <v>0</v>
      </c>
      <c r="AS25" s="5">
        <f t="shared" si="17"/>
        <v>0</v>
      </c>
      <c r="AT25" s="18">
        <f t="shared" si="18"/>
        <v>0</v>
      </c>
      <c r="AU25" s="18"/>
      <c r="AV25" s="18"/>
      <c r="AW25" s="18"/>
      <c r="AX25" s="18"/>
      <c r="AY25" s="18"/>
      <c r="AZ25" s="18"/>
      <c r="BA25" s="18"/>
    </row>
    <row r="26" spans="1:53" ht="15.75" customHeight="1">
      <c r="A26" s="13">
        <f t="shared" si="24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4"/>
      <c r="Q26" s="14"/>
      <c r="R26" s="14"/>
      <c r="S26" s="14"/>
      <c r="T26" s="14"/>
      <c r="U26" s="14"/>
      <c r="V26" s="20"/>
      <c r="W26" s="20"/>
      <c r="X26" s="20"/>
      <c r="Y26" s="20"/>
      <c r="Z26" s="20"/>
      <c r="AA26" s="20"/>
      <c r="AB26" s="15" t="e">
        <f t="shared" si="0"/>
        <v>#DIV/0!</v>
      </c>
      <c r="AC26" s="16" t="e">
        <f t="shared" si="1"/>
        <v>#DIV/0!</v>
      </c>
      <c r="AD26" s="15" t="e">
        <f t="shared" si="2"/>
        <v>#DIV/0!</v>
      </c>
      <c r="AE26" s="17">
        <f t="shared" si="3"/>
        <v>0</v>
      </c>
      <c r="AF26" s="18">
        <f t="shared" si="4"/>
        <v>0</v>
      </c>
      <c r="AG26" s="18">
        <f t="shared" si="5"/>
        <v>0</v>
      </c>
      <c r="AH26" s="18">
        <f t="shared" si="6"/>
        <v>0</v>
      </c>
      <c r="AI26" s="18">
        <f t="shared" si="7"/>
        <v>0</v>
      </c>
      <c r="AJ26" s="18">
        <f t="shared" si="8"/>
        <v>0</v>
      </c>
      <c r="AK26" s="18">
        <f t="shared" si="9"/>
        <v>0</v>
      </c>
      <c r="AL26" s="18">
        <f t="shared" si="10"/>
        <v>0</v>
      </c>
      <c r="AM26" s="18">
        <f t="shared" si="11"/>
        <v>0</v>
      </c>
      <c r="AN26" s="18">
        <f t="shared" si="12"/>
        <v>0</v>
      </c>
      <c r="AO26" s="18">
        <f t="shared" si="13"/>
        <v>0</v>
      </c>
      <c r="AP26" s="19">
        <f t="shared" si="14"/>
        <v>0</v>
      </c>
      <c r="AQ26" s="18">
        <f t="shared" si="15"/>
        <v>0</v>
      </c>
      <c r="AR26" s="18">
        <f t="shared" si="16"/>
        <v>0</v>
      </c>
      <c r="AS26" s="5">
        <f t="shared" si="17"/>
        <v>0</v>
      </c>
      <c r="AT26" s="18">
        <f t="shared" si="18"/>
        <v>0</v>
      </c>
      <c r="AU26" s="18"/>
      <c r="AV26" s="18"/>
      <c r="AW26" s="18"/>
      <c r="AX26" s="18"/>
      <c r="AY26" s="18"/>
      <c r="AZ26" s="18"/>
      <c r="BA26" s="18"/>
    </row>
    <row r="27" spans="1:53" ht="15.75" customHeight="1">
      <c r="A27" s="13">
        <f t="shared" si="24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4"/>
      <c r="Q27" s="14"/>
      <c r="R27" s="14"/>
      <c r="S27" s="14"/>
      <c r="T27" s="14"/>
      <c r="U27" s="14"/>
      <c r="V27" s="20"/>
      <c r="W27" s="20"/>
      <c r="X27" s="20"/>
      <c r="Y27" s="20"/>
      <c r="Z27" s="20"/>
      <c r="AA27" s="20"/>
      <c r="AB27" s="15" t="e">
        <f t="shared" si="0"/>
        <v>#DIV/0!</v>
      </c>
      <c r="AC27" s="16" t="e">
        <f t="shared" si="1"/>
        <v>#DIV/0!</v>
      </c>
      <c r="AD27" s="15" t="e">
        <f t="shared" si="2"/>
        <v>#DIV/0!</v>
      </c>
      <c r="AE27" s="17">
        <f t="shared" si="3"/>
        <v>0</v>
      </c>
      <c r="AF27" s="18">
        <f t="shared" si="4"/>
        <v>0</v>
      </c>
      <c r="AG27" s="18">
        <f t="shared" si="5"/>
        <v>0</v>
      </c>
      <c r="AH27" s="18">
        <f t="shared" si="6"/>
        <v>0</v>
      </c>
      <c r="AI27" s="18">
        <f t="shared" si="7"/>
        <v>0</v>
      </c>
      <c r="AJ27" s="18">
        <f t="shared" si="8"/>
        <v>0</v>
      </c>
      <c r="AK27" s="18">
        <f t="shared" si="9"/>
        <v>0</v>
      </c>
      <c r="AL27" s="18">
        <f t="shared" si="10"/>
        <v>0</v>
      </c>
      <c r="AM27" s="18">
        <f t="shared" si="11"/>
        <v>0</v>
      </c>
      <c r="AN27" s="18">
        <f t="shared" si="12"/>
        <v>0</v>
      </c>
      <c r="AO27" s="18">
        <f t="shared" si="13"/>
        <v>0</v>
      </c>
      <c r="AP27" s="19">
        <f t="shared" si="14"/>
        <v>0</v>
      </c>
      <c r="AQ27" s="18">
        <f t="shared" si="15"/>
        <v>0</v>
      </c>
      <c r="AR27" s="18">
        <f t="shared" si="16"/>
        <v>0</v>
      </c>
      <c r="AS27" s="5">
        <f t="shared" si="17"/>
        <v>0</v>
      </c>
      <c r="AT27" s="18">
        <f t="shared" si="18"/>
        <v>0</v>
      </c>
      <c r="AU27" s="18"/>
      <c r="AV27" s="18"/>
      <c r="AW27" s="18"/>
      <c r="AX27" s="18"/>
      <c r="AY27" s="18"/>
      <c r="AZ27" s="18"/>
      <c r="BA27" s="18"/>
    </row>
    <row r="28" spans="1:53" ht="15.75" customHeight="1">
      <c r="A28" s="13">
        <f t="shared" si="24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4"/>
      <c r="Q28" s="14"/>
      <c r="R28" s="14"/>
      <c r="S28" s="14"/>
      <c r="T28" s="14"/>
      <c r="U28" s="14"/>
      <c r="V28" s="20"/>
      <c r="W28" s="20"/>
      <c r="X28" s="20"/>
      <c r="Y28" s="20"/>
      <c r="Z28" s="20"/>
      <c r="AA28" s="20"/>
      <c r="AB28" s="15" t="e">
        <f t="shared" si="0"/>
        <v>#DIV/0!</v>
      </c>
      <c r="AC28" s="16" t="e">
        <f t="shared" si="1"/>
        <v>#DIV/0!</v>
      </c>
      <c r="AD28" s="15" t="e">
        <f t="shared" si="2"/>
        <v>#DIV/0!</v>
      </c>
      <c r="AE28" s="17">
        <f t="shared" si="3"/>
        <v>0</v>
      </c>
      <c r="AF28" s="18">
        <f t="shared" si="4"/>
        <v>0</v>
      </c>
      <c r="AG28" s="18">
        <f t="shared" si="5"/>
        <v>0</v>
      </c>
      <c r="AH28" s="18">
        <f t="shared" si="6"/>
        <v>0</v>
      </c>
      <c r="AI28" s="18">
        <f t="shared" si="7"/>
        <v>0</v>
      </c>
      <c r="AJ28" s="18">
        <f t="shared" si="8"/>
        <v>0</v>
      </c>
      <c r="AK28" s="18">
        <f t="shared" si="9"/>
        <v>0</v>
      </c>
      <c r="AL28" s="18">
        <f t="shared" si="10"/>
        <v>0</v>
      </c>
      <c r="AM28" s="18">
        <f t="shared" si="11"/>
        <v>0</v>
      </c>
      <c r="AN28" s="18">
        <f t="shared" si="12"/>
        <v>0</v>
      </c>
      <c r="AO28" s="18">
        <f t="shared" si="13"/>
        <v>0</v>
      </c>
      <c r="AP28" s="19">
        <f t="shared" si="14"/>
        <v>0</v>
      </c>
      <c r="AQ28" s="18">
        <f t="shared" si="15"/>
        <v>0</v>
      </c>
      <c r="AR28" s="18">
        <f t="shared" si="16"/>
        <v>0</v>
      </c>
      <c r="AS28" s="5">
        <f t="shared" si="17"/>
        <v>0</v>
      </c>
      <c r="AT28" s="18">
        <f t="shared" si="18"/>
        <v>0</v>
      </c>
      <c r="AU28" s="18"/>
      <c r="AV28" s="18"/>
      <c r="AW28" s="18"/>
      <c r="AX28" s="18"/>
      <c r="AY28" s="18"/>
      <c r="AZ28" s="18"/>
      <c r="BA28" s="18"/>
    </row>
    <row r="29" spans="1:53" ht="15.75" customHeight="1">
      <c r="A29" s="13">
        <f t="shared" si="24"/>
        <v>28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4"/>
      <c r="Q29" s="14"/>
      <c r="R29" s="14"/>
      <c r="S29" s="14"/>
      <c r="T29" s="14"/>
      <c r="U29" s="14"/>
      <c r="V29" s="20"/>
      <c r="W29" s="20"/>
      <c r="X29" s="20"/>
      <c r="Y29" s="20"/>
      <c r="Z29" s="20"/>
      <c r="AA29" s="20"/>
      <c r="AB29" s="15" t="e">
        <f t="shared" si="0"/>
        <v>#DIV/0!</v>
      </c>
      <c r="AC29" s="16" t="e">
        <f t="shared" si="1"/>
        <v>#DIV/0!</v>
      </c>
      <c r="AD29" s="15" t="e">
        <f t="shared" si="2"/>
        <v>#DIV/0!</v>
      </c>
      <c r="AE29" s="17">
        <f t="shared" si="3"/>
        <v>0</v>
      </c>
      <c r="AF29" s="18">
        <f t="shared" si="4"/>
        <v>0</v>
      </c>
      <c r="AG29" s="18">
        <f t="shared" si="5"/>
        <v>0</v>
      </c>
      <c r="AH29" s="18">
        <f t="shared" si="6"/>
        <v>0</v>
      </c>
      <c r="AI29" s="18">
        <f t="shared" si="7"/>
        <v>0</v>
      </c>
      <c r="AJ29" s="18">
        <f t="shared" si="8"/>
        <v>0</v>
      </c>
      <c r="AK29" s="18">
        <f t="shared" si="9"/>
        <v>0</v>
      </c>
      <c r="AL29" s="18">
        <f t="shared" si="10"/>
        <v>0</v>
      </c>
      <c r="AM29" s="18">
        <f t="shared" si="11"/>
        <v>0</v>
      </c>
      <c r="AN29" s="18">
        <f t="shared" si="12"/>
        <v>0</v>
      </c>
      <c r="AO29" s="18">
        <f t="shared" si="13"/>
        <v>0</v>
      </c>
      <c r="AP29" s="19">
        <f t="shared" si="14"/>
        <v>0</v>
      </c>
      <c r="AQ29" s="18">
        <f t="shared" si="15"/>
        <v>0</v>
      </c>
      <c r="AR29" s="18">
        <f t="shared" si="16"/>
        <v>0</v>
      </c>
      <c r="AS29" s="5">
        <f t="shared" si="17"/>
        <v>0</v>
      </c>
      <c r="AT29" s="18">
        <f t="shared" si="18"/>
        <v>0</v>
      </c>
      <c r="AU29" s="18"/>
      <c r="AV29" s="18"/>
      <c r="AW29" s="18"/>
      <c r="AX29" s="18"/>
      <c r="AY29" s="18"/>
      <c r="AZ29" s="18"/>
      <c r="BA29" s="18"/>
    </row>
    <row r="30" spans="1:53" ht="15.75" customHeight="1">
      <c r="A30" s="13">
        <f t="shared" si="24"/>
        <v>29</v>
      </c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4"/>
      <c r="Q30" s="14"/>
      <c r="R30" s="14"/>
      <c r="S30" s="14"/>
      <c r="T30" s="14"/>
      <c r="U30" s="14"/>
      <c r="V30" s="20"/>
      <c r="W30" s="20"/>
      <c r="X30" s="20"/>
      <c r="Y30" s="20"/>
      <c r="Z30" s="20"/>
      <c r="AA30" s="20"/>
      <c r="AB30" s="15" t="e">
        <f t="shared" si="0"/>
        <v>#DIV/0!</v>
      </c>
      <c r="AC30" s="16" t="e">
        <f t="shared" si="1"/>
        <v>#DIV/0!</v>
      </c>
      <c r="AD30" s="15" t="e">
        <f t="shared" si="2"/>
        <v>#DIV/0!</v>
      </c>
      <c r="AE30" s="17">
        <f t="shared" si="3"/>
        <v>0</v>
      </c>
      <c r="AF30" s="18">
        <f t="shared" si="4"/>
        <v>0</v>
      </c>
      <c r="AG30" s="18">
        <f t="shared" si="5"/>
        <v>0</v>
      </c>
      <c r="AH30" s="18">
        <f t="shared" si="6"/>
        <v>0</v>
      </c>
      <c r="AI30" s="18">
        <f t="shared" si="7"/>
        <v>0</v>
      </c>
      <c r="AJ30" s="18">
        <f t="shared" si="8"/>
        <v>0</v>
      </c>
      <c r="AK30" s="18">
        <f t="shared" si="9"/>
        <v>0</v>
      </c>
      <c r="AL30" s="18">
        <f t="shared" si="10"/>
        <v>0</v>
      </c>
      <c r="AM30" s="18">
        <f t="shared" si="11"/>
        <v>0</v>
      </c>
      <c r="AN30" s="18">
        <f t="shared" si="12"/>
        <v>0</v>
      </c>
      <c r="AO30" s="18">
        <f t="shared" si="13"/>
        <v>0</v>
      </c>
      <c r="AP30" s="19">
        <f t="shared" si="14"/>
        <v>0</v>
      </c>
      <c r="AQ30" s="18">
        <f t="shared" si="15"/>
        <v>0</v>
      </c>
      <c r="AR30" s="18">
        <f t="shared" si="16"/>
        <v>0</v>
      </c>
      <c r="AS30" s="5">
        <f t="shared" si="17"/>
        <v>0</v>
      </c>
      <c r="AT30" s="18">
        <f t="shared" si="18"/>
        <v>0</v>
      </c>
      <c r="AU30" s="18"/>
      <c r="AV30" s="18"/>
      <c r="AW30" s="18"/>
      <c r="AX30" s="18"/>
      <c r="AY30" s="18"/>
      <c r="AZ30" s="18"/>
      <c r="BA30" s="18"/>
    </row>
    <row r="31" spans="1:53" ht="15.75" customHeight="1">
      <c r="A31" s="13">
        <f t="shared" si="24"/>
        <v>30</v>
      </c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4"/>
      <c r="Q31" s="14"/>
      <c r="R31" s="14"/>
      <c r="S31" s="14"/>
      <c r="T31" s="14"/>
      <c r="U31" s="14"/>
      <c r="V31" s="20"/>
      <c r="W31" s="20"/>
      <c r="X31" s="20"/>
      <c r="Y31" s="20"/>
      <c r="Z31" s="20"/>
      <c r="AA31" s="20"/>
      <c r="AB31" s="15" t="e">
        <f t="shared" si="0"/>
        <v>#DIV/0!</v>
      </c>
      <c r="AC31" s="16" t="e">
        <f t="shared" si="1"/>
        <v>#DIV/0!</v>
      </c>
      <c r="AD31" s="15" t="e">
        <f t="shared" si="2"/>
        <v>#DIV/0!</v>
      </c>
      <c r="AE31" s="17">
        <f t="shared" si="3"/>
        <v>0</v>
      </c>
      <c r="AF31" s="18">
        <f t="shared" si="4"/>
        <v>0</v>
      </c>
      <c r="AG31" s="18">
        <f t="shared" si="5"/>
        <v>0</v>
      </c>
      <c r="AH31" s="18">
        <f t="shared" si="6"/>
        <v>0</v>
      </c>
      <c r="AI31" s="18">
        <f t="shared" si="7"/>
        <v>0</v>
      </c>
      <c r="AJ31" s="18">
        <f t="shared" si="8"/>
        <v>0</v>
      </c>
      <c r="AK31" s="18">
        <f t="shared" si="9"/>
        <v>0</v>
      </c>
      <c r="AL31" s="18">
        <f t="shared" si="10"/>
        <v>0</v>
      </c>
      <c r="AM31" s="18">
        <f t="shared" si="11"/>
        <v>0</v>
      </c>
      <c r="AN31" s="18">
        <f t="shared" si="12"/>
        <v>0</v>
      </c>
      <c r="AO31" s="18">
        <f t="shared" si="13"/>
        <v>0</v>
      </c>
      <c r="AP31" s="19">
        <f t="shared" si="14"/>
        <v>0</v>
      </c>
      <c r="AQ31" s="18">
        <f t="shared" si="15"/>
        <v>0</v>
      </c>
      <c r="AR31" s="18">
        <f t="shared" si="16"/>
        <v>0</v>
      </c>
      <c r="AS31" s="5">
        <f t="shared" si="17"/>
        <v>0</v>
      </c>
      <c r="AT31" s="18">
        <f t="shared" si="18"/>
        <v>0</v>
      </c>
      <c r="AU31" s="18"/>
      <c r="AV31" s="18"/>
      <c r="AW31" s="18"/>
      <c r="AX31" s="18"/>
      <c r="AY31" s="18"/>
      <c r="AZ31" s="18"/>
      <c r="BA31" s="18"/>
    </row>
    <row r="32" spans="1:53" ht="36.75" customHeight="1">
      <c r="A32" s="20"/>
      <c r="B32" s="23" t="s">
        <v>56</v>
      </c>
      <c r="C32" s="24">
        <f t="shared" ref="C32:AA32" si="25">AVERAGE(C2:C31)</f>
        <v>7.2105263157894735</v>
      </c>
      <c r="D32" s="24">
        <f t="shared" si="25"/>
        <v>6.8947368421052628</v>
      </c>
      <c r="E32" s="24">
        <f t="shared" si="25"/>
        <v>5.6315789473684212</v>
      </c>
      <c r="F32" s="24">
        <f t="shared" si="25"/>
        <v>7.0526315789473681</v>
      </c>
      <c r="G32" s="24" t="e">
        <f t="shared" si="25"/>
        <v>#DIV/0!</v>
      </c>
      <c r="H32" s="24">
        <f t="shared" si="25"/>
        <v>7.4210526315789478</v>
      </c>
      <c r="I32" s="24">
        <f t="shared" si="25"/>
        <v>7.1578947368421053</v>
      </c>
      <c r="J32" s="24">
        <f t="shared" si="25"/>
        <v>7.1578947368421053</v>
      </c>
      <c r="K32" s="24">
        <f t="shared" si="25"/>
        <v>6.4736842105263159</v>
      </c>
      <c r="L32" s="24">
        <f t="shared" si="25"/>
        <v>6.6842105263157894</v>
      </c>
      <c r="M32" s="24">
        <f t="shared" si="25"/>
        <v>6.4736842105263159</v>
      </c>
      <c r="N32" s="24">
        <f t="shared" si="25"/>
        <v>5.6842105263157894</v>
      </c>
      <c r="O32" s="24">
        <f t="shared" si="25"/>
        <v>8.1052631578947363</v>
      </c>
      <c r="P32" s="24">
        <f t="shared" si="25"/>
        <v>6.4736842105263159</v>
      </c>
      <c r="Q32" s="24">
        <f t="shared" si="25"/>
        <v>6.7368421052631575</v>
      </c>
      <c r="R32" s="24">
        <f t="shared" si="25"/>
        <v>10.789473684210526</v>
      </c>
      <c r="S32" s="24">
        <f t="shared" si="25"/>
        <v>7.4210526315789478</v>
      </c>
      <c r="T32" s="24">
        <f t="shared" si="25"/>
        <v>9.3333333333333339</v>
      </c>
      <c r="U32" s="24">
        <f t="shared" si="25"/>
        <v>6.7894736842105265</v>
      </c>
      <c r="V32" s="24" t="e">
        <f t="shared" si="25"/>
        <v>#DIV/0!</v>
      </c>
      <c r="W32" s="24" t="e">
        <f t="shared" si="25"/>
        <v>#DIV/0!</v>
      </c>
      <c r="X32" s="24" t="e">
        <f t="shared" si="25"/>
        <v>#DIV/0!</v>
      </c>
      <c r="Y32" s="24" t="e">
        <f t="shared" si="25"/>
        <v>#DIV/0!</v>
      </c>
      <c r="Z32" s="24" t="e">
        <f t="shared" si="25"/>
        <v>#DIV/0!</v>
      </c>
      <c r="AA32" s="24" t="e">
        <f t="shared" si="25"/>
        <v>#DIV/0!</v>
      </c>
      <c r="AB32" s="24">
        <f>AVERAGE(IFERROR(C32:AA32,FALSE))</f>
        <v>0</v>
      </c>
      <c r="AC32" s="25">
        <f t="shared" ref="AC32:AD32" si="26">AVERAGE(IFERROR(AC2:AC31,FALSE))</f>
        <v>0</v>
      </c>
      <c r="AD32" s="25">
        <f t="shared" si="26"/>
        <v>0</v>
      </c>
      <c r="AE32" s="17"/>
    </row>
    <row r="33" spans="1:31" ht="21" customHeight="1">
      <c r="A33" s="20"/>
      <c r="B33" s="27" t="s">
        <v>57</v>
      </c>
      <c r="C33" s="28">
        <f t="shared" ref="C33:AA33" si="27">(SUM(C$35:C$43)/C$50*100)</f>
        <v>100</v>
      </c>
      <c r="D33" s="28">
        <f t="shared" si="27"/>
        <v>100</v>
      </c>
      <c r="E33" s="28">
        <f t="shared" si="27"/>
        <v>100</v>
      </c>
      <c r="F33" s="28">
        <f t="shared" si="27"/>
        <v>100</v>
      </c>
      <c r="G33" s="28" t="e">
        <f t="shared" si="27"/>
        <v>#DIV/0!</v>
      </c>
      <c r="H33" s="28">
        <f t="shared" si="27"/>
        <v>100</v>
      </c>
      <c r="I33" s="28">
        <f t="shared" si="27"/>
        <v>100</v>
      </c>
      <c r="J33" s="28">
        <f t="shared" si="27"/>
        <v>100</v>
      </c>
      <c r="K33" s="28">
        <f t="shared" si="27"/>
        <v>100</v>
      </c>
      <c r="L33" s="28">
        <f t="shared" si="27"/>
        <v>100</v>
      </c>
      <c r="M33" s="28">
        <f t="shared" si="27"/>
        <v>100</v>
      </c>
      <c r="N33" s="28">
        <f t="shared" si="27"/>
        <v>100</v>
      </c>
      <c r="O33" s="28">
        <f t="shared" si="27"/>
        <v>100</v>
      </c>
      <c r="P33" s="28">
        <f t="shared" si="27"/>
        <v>100</v>
      </c>
      <c r="Q33" s="28">
        <f t="shared" si="27"/>
        <v>100</v>
      </c>
      <c r="R33" s="28">
        <f t="shared" si="27"/>
        <v>100</v>
      </c>
      <c r="S33" s="28">
        <f t="shared" si="27"/>
        <v>100</v>
      </c>
      <c r="T33" s="28">
        <f t="shared" si="27"/>
        <v>100</v>
      </c>
      <c r="U33" s="28">
        <f t="shared" si="27"/>
        <v>100</v>
      </c>
      <c r="V33" s="28" t="e">
        <f t="shared" si="27"/>
        <v>#DIV/0!</v>
      </c>
      <c r="W33" s="28" t="e">
        <f t="shared" si="27"/>
        <v>#DIV/0!</v>
      </c>
      <c r="X33" s="28" t="e">
        <f t="shared" si="27"/>
        <v>#DIV/0!</v>
      </c>
      <c r="Y33" s="28" t="e">
        <f t="shared" si="27"/>
        <v>#DIV/0!</v>
      </c>
      <c r="Z33" s="28" t="e">
        <f t="shared" si="27"/>
        <v>#DIV/0!</v>
      </c>
      <c r="AA33" s="28" t="e">
        <f t="shared" si="27"/>
        <v>#DIV/0!</v>
      </c>
      <c r="AB33" s="24">
        <f>AVERAGE(IFERROR(C33:AA33,FALSE))</f>
        <v>0</v>
      </c>
      <c r="AC33" s="29"/>
      <c r="AD33" s="13"/>
      <c r="AE33" s="17"/>
    </row>
    <row r="34" spans="1:31" ht="21" customHeight="1">
      <c r="A34" s="20"/>
      <c r="B34" s="9" t="s">
        <v>32</v>
      </c>
      <c r="C34" s="28">
        <f t="shared" ref="C34:AA34" si="28">(SUM(C$35:C$40)/C$50*100)</f>
        <v>52.631578947368418</v>
      </c>
      <c r="D34" s="28">
        <f t="shared" si="28"/>
        <v>47.368421052631575</v>
      </c>
      <c r="E34" s="28">
        <f t="shared" si="28"/>
        <v>36.84210526315789</v>
      </c>
      <c r="F34" s="28">
        <f t="shared" si="28"/>
        <v>47.368421052631575</v>
      </c>
      <c r="G34" s="28" t="e">
        <f t="shared" si="28"/>
        <v>#DIV/0!</v>
      </c>
      <c r="H34" s="28">
        <f t="shared" si="28"/>
        <v>78.94736842105263</v>
      </c>
      <c r="I34" s="28">
        <f t="shared" si="28"/>
        <v>63.157894736842103</v>
      </c>
      <c r="J34" s="28">
        <f t="shared" si="28"/>
        <v>52.631578947368418</v>
      </c>
      <c r="K34" s="28">
        <f t="shared" si="28"/>
        <v>42.105263157894733</v>
      </c>
      <c r="L34" s="28">
        <f t="shared" si="28"/>
        <v>47.368421052631575</v>
      </c>
      <c r="M34" s="28">
        <f t="shared" si="28"/>
        <v>42.105263157894733</v>
      </c>
      <c r="N34" s="28">
        <f t="shared" si="28"/>
        <v>31.578947368421051</v>
      </c>
      <c r="O34" s="28">
        <f t="shared" si="28"/>
        <v>73.68421052631578</v>
      </c>
      <c r="P34" s="28">
        <f t="shared" si="28"/>
        <v>42.105263157894733</v>
      </c>
      <c r="Q34" s="28">
        <f t="shared" si="28"/>
        <v>36.84210526315789</v>
      </c>
      <c r="R34" s="28">
        <f t="shared" si="28"/>
        <v>100</v>
      </c>
      <c r="S34" s="28">
        <f t="shared" si="28"/>
        <v>52.631578947368418</v>
      </c>
      <c r="T34" s="28">
        <f t="shared" si="28"/>
        <v>100</v>
      </c>
      <c r="U34" s="28">
        <f t="shared" si="28"/>
        <v>42.105263157894733</v>
      </c>
      <c r="V34" s="28" t="e">
        <f t="shared" si="28"/>
        <v>#DIV/0!</v>
      </c>
      <c r="W34" s="28" t="e">
        <f t="shared" si="28"/>
        <v>#DIV/0!</v>
      </c>
      <c r="X34" s="28" t="e">
        <f t="shared" si="28"/>
        <v>#DIV/0!</v>
      </c>
      <c r="Y34" s="28" t="e">
        <f t="shared" si="28"/>
        <v>#DIV/0!</v>
      </c>
      <c r="Z34" s="28" t="e">
        <f t="shared" si="28"/>
        <v>#DIV/0!</v>
      </c>
      <c r="AA34" s="28" t="e">
        <f t="shared" si="28"/>
        <v>#DIV/0!</v>
      </c>
      <c r="AB34" s="24">
        <f>AVERAGE(IFERROR(C34:AA34,FALSE))</f>
        <v>0</v>
      </c>
      <c r="AC34" s="29"/>
      <c r="AD34" s="13"/>
      <c r="AE34" s="17"/>
    </row>
    <row r="35" spans="1:31" ht="15.75" customHeight="1">
      <c r="B35" s="30" t="s">
        <v>33</v>
      </c>
      <c r="C35" s="5">
        <f t="shared" ref="C35:AA35" si="29">COUNTIFS(C$2:C$31,12)</f>
        <v>0</v>
      </c>
      <c r="D35" s="5">
        <f t="shared" si="29"/>
        <v>0</v>
      </c>
      <c r="E35" s="5">
        <f t="shared" si="29"/>
        <v>0</v>
      </c>
      <c r="F35" s="5">
        <f t="shared" si="29"/>
        <v>0</v>
      </c>
      <c r="G35" s="5">
        <f t="shared" si="29"/>
        <v>0</v>
      </c>
      <c r="H35" s="5">
        <f t="shared" si="29"/>
        <v>0</v>
      </c>
      <c r="I35" s="5">
        <f t="shared" si="29"/>
        <v>0</v>
      </c>
      <c r="J35" s="5">
        <f t="shared" si="29"/>
        <v>0</v>
      </c>
      <c r="K35" s="5">
        <f t="shared" si="29"/>
        <v>0</v>
      </c>
      <c r="L35" s="5">
        <f t="shared" si="29"/>
        <v>0</v>
      </c>
      <c r="M35" s="5">
        <f t="shared" si="29"/>
        <v>0</v>
      </c>
      <c r="N35" s="5">
        <f t="shared" si="29"/>
        <v>0</v>
      </c>
      <c r="O35" s="5">
        <f t="shared" si="29"/>
        <v>0</v>
      </c>
      <c r="P35" s="5">
        <f t="shared" si="29"/>
        <v>0</v>
      </c>
      <c r="Q35" s="5">
        <f t="shared" si="29"/>
        <v>0</v>
      </c>
      <c r="R35" s="5">
        <f t="shared" si="29"/>
        <v>0</v>
      </c>
      <c r="S35" s="5">
        <f t="shared" si="29"/>
        <v>0</v>
      </c>
      <c r="T35" s="5">
        <f t="shared" si="29"/>
        <v>0</v>
      </c>
      <c r="U35" s="5">
        <f t="shared" si="29"/>
        <v>0</v>
      </c>
      <c r="V35" s="5">
        <f t="shared" si="29"/>
        <v>0</v>
      </c>
      <c r="W35" s="5">
        <f t="shared" si="29"/>
        <v>0</v>
      </c>
      <c r="X35" s="5">
        <f t="shared" si="29"/>
        <v>0</v>
      </c>
      <c r="Y35" s="5">
        <f t="shared" si="29"/>
        <v>0</v>
      </c>
      <c r="Z35" s="5">
        <f t="shared" si="29"/>
        <v>0</v>
      </c>
      <c r="AA35" s="5">
        <f t="shared" si="29"/>
        <v>0</v>
      </c>
      <c r="AC35" s="31"/>
    </row>
    <row r="36" spans="1:31" ht="15.75" customHeight="1">
      <c r="B36" s="30" t="s">
        <v>34</v>
      </c>
      <c r="C36" s="5">
        <f t="shared" ref="C36:AA36" si="30">COUNTIFS(C$2:C$31,11)</f>
        <v>2</v>
      </c>
      <c r="D36" s="5">
        <f t="shared" si="30"/>
        <v>1</v>
      </c>
      <c r="E36" s="5">
        <f t="shared" si="30"/>
        <v>0</v>
      </c>
      <c r="F36" s="5">
        <f t="shared" si="30"/>
        <v>0</v>
      </c>
      <c r="G36" s="5">
        <f t="shared" si="30"/>
        <v>0</v>
      </c>
      <c r="H36" s="5">
        <f t="shared" si="30"/>
        <v>0</v>
      </c>
      <c r="I36" s="5">
        <f t="shared" si="30"/>
        <v>0</v>
      </c>
      <c r="J36" s="5">
        <f t="shared" si="30"/>
        <v>0</v>
      </c>
      <c r="K36" s="5">
        <f t="shared" si="30"/>
        <v>0</v>
      </c>
      <c r="L36" s="5">
        <f t="shared" si="30"/>
        <v>1</v>
      </c>
      <c r="M36" s="5">
        <f t="shared" si="30"/>
        <v>0</v>
      </c>
      <c r="N36" s="5">
        <f t="shared" si="30"/>
        <v>0</v>
      </c>
      <c r="O36" s="5">
        <f t="shared" si="30"/>
        <v>2</v>
      </c>
      <c r="P36" s="5">
        <f t="shared" si="30"/>
        <v>1</v>
      </c>
      <c r="Q36" s="5">
        <f t="shared" si="30"/>
        <v>0</v>
      </c>
      <c r="R36" s="5">
        <f t="shared" si="30"/>
        <v>15</v>
      </c>
      <c r="S36" s="5">
        <f t="shared" si="30"/>
        <v>2</v>
      </c>
      <c r="T36" s="5">
        <f t="shared" si="30"/>
        <v>2</v>
      </c>
      <c r="U36" s="5">
        <f t="shared" si="30"/>
        <v>2</v>
      </c>
      <c r="V36" s="5">
        <f t="shared" si="30"/>
        <v>0</v>
      </c>
      <c r="W36" s="5">
        <f t="shared" si="30"/>
        <v>0</v>
      </c>
      <c r="X36" s="5">
        <f t="shared" si="30"/>
        <v>0</v>
      </c>
      <c r="Y36" s="5">
        <f t="shared" si="30"/>
        <v>0</v>
      </c>
      <c r="Z36" s="5">
        <f t="shared" si="30"/>
        <v>0</v>
      </c>
      <c r="AA36" s="5">
        <f t="shared" si="30"/>
        <v>0</v>
      </c>
      <c r="AC36" s="31"/>
    </row>
    <row r="37" spans="1:31" ht="15.75" customHeight="1">
      <c r="B37" s="30" t="s">
        <v>35</v>
      </c>
      <c r="C37" s="5">
        <f t="shared" ref="C37:AA37" si="31">COUNTIFS(C$2:C$31,10)</f>
        <v>1</v>
      </c>
      <c r="D37" s="5">
        <f t="shared" si="31"/>
        <v>1</v>
      </c>
      <c r="E37" s="5">
        <f t="shared" si="31"/>
        <v>2</v>
      </c>
      <c r="F37" s="5">
        <f t="shared" si="31"/>
        <v>2</v>
      </c>
      <c r="G37" s="5">
        <f t="shared" si="31"/>
        <v>0</v>
      </c>
      <c r="H37" s="5">
        <f t="shared" si="31"/>
        <v>2</v>
      </c>
      <c r="I37" s="5">
        <f t="shared" si="31"/>
        <v>2</v>
      </c>
      <c r="J37" s="5">
        <f t="shared" si="31"/>
        <v>5</v>
      </c>
      <c r="K37" s="5">
        <f t="shared" si="31"/>
        <v>2</v>
      </c>
      <c r="L37" s="5">
        <f t="shared" si="31"/>
        <v>0</v>
      </c>
      <c r="M37" s="5">
        <f t="shared" si="31"/>
        <v>2</v>
      </c>
      <c r="N37" s="5">
        <f t="shared" si="31"/>
        <v>1</v>
      </c>
      <c r="O37" s="5">
        <f t="shared" si="31"/>
        <v>3</v>
      </c>
      <c r="P37" s="5">
        <f t="shared" si="31"/>
        <v>1</v>
      </c>
      <c r="Q37" s="5">
        <f t="shared" si="31"/>
        <v>2</v>
      </c>
      <c r="R37" s="5">
        <f t="shared" si="31"/>
        <v>4</v>
      </c>
      <c r="S37" s="5">
        <f t="shared" si="31"/>
        <v>4</v>
      </c>
      <c r="T37" s="5">
        <f t="shared" si="31"/>
        <v>4</v>
      </c>
      <c r="U37" s="5">
        <f t="shared" si="31"/>
        <v>3</v>
      </c>
      <c r="V37" s="5">
        <f t="shared" si="31"/>
        <v>0</v>
      </c>
      <c r="W37" s="5">
        <f t="shared" si="31"/>
        <v>0</v>
      </c>
      <c r="X37" s="5">
        <f t="shared" si="31"/>
        <v>0</v>
      </c>
      <c r="Y37" s="5">
        <f t="shared" si="31"/>
        <v>0</v>
      </c>
      <c r="Z37" s="5">
        <f t="shared" si="31"/>
        <v>0</v>
      </c>
      <c r="AA37" s="5">
        <f t="shared" si="31"/>
        <v>0</v>
      </c>
      <c r="AC37" s="31"/>
    </row>
    <row r="38" spans="1:31" ht="15.75" customHeight="1">
      <c r="B38" s="30" t="s">
        <v>36</v>
      </c>
      <c r="C38" s="5">
        <f t="shared" ref="C38:AA38" si="32">COUNTIFS(C$2:C$31,9)</f>
        <v>2</v>
      </c>
      <c r="D38" s="5">
        <f t="shared" si="32"/>
        <v>3</v>
      </c>
      <c r="E38" s="5">
        <f t="shared" si="32"/>
        <v>0</v>
      </c>
      <c r="F38" s="5">
        <f t="shared" si="32"/>
        <v>4</v>
      </c>
      <c r="G38" s="5">
        <f t="shared" si="32"/>
        <v>0</v>
      </c>
      <c r="H38" s="5">
        <f t="shared" si="32"/>
        <v>2</v>
      </c>
      <c r="I38" s="5">
        <f t="shared" si="32"/>
        <v>1</v>
      </c>
      <c r="J38" s="5">
        <f t="shared" si="32"/>
        <v>1</v>
      </c>
      <c r="K38" s="5">
        <f t="shared" si="32"/>
        <v>2</v>
      </c>
      <c r="L38" s="5">
        <f t="shared" si="32"/>
        <v>3</v>
      </c>
      <c r="M38" s="5">
        <f t="shared" si="32"/>
        <v>1</v>
      </c>
      <c r="N38" s="5">
        <f t="shared" si="32"/>
        <v>1</v>
      </c>
      <c r="O38" s="5">
        <f t="shared" si="32"/>
        <v>3</v>
      </c>
      <c r="P38" s="5">
        <f t="shared" si="32"/>
        <v>0</v>
      </c>
      <c r="Q38" s="5">
        <f t="shared" si="32"/>
        <v>3</v>
      </c>
      <c r="R38" s="5">
        <f t="shared" si="32"/>
        <v>0</v>
      </c>
      <c r="S38" s="5">
        <f t="shared" si="32"/>
        <v>0</v>
      </c>
      <c r="T38" s="5">
        <f t="shared" si="32"/>
        <v>11</v>
      </c>
      <c r="U38" s="5">
        <f t="shared" si="32"/>
        <v>1</v>
      </c>
      <c r="V38" s="5">
        <f t="shared" si="32"/>
        <v>0</v>
      </c>
      <c r="W38" s="5">
        <f t="shared" si="32"/>
        <v>0</v>
      </c>
      <c r="X38" s="5">
        <f t="shared" si="32"/>
        <v>0</v>
      </c>
      <c r="Y38" s="5">
        <f t="shared" si="32"/>
        <v>0</v>
      </c>
      <c r="Z38" s="5">
        <f t="shared" si="32"/>
        <v>0</v>
      </c>
      <c r="AA38" s="5">
        <f t="shared" si="32"/>
        <v>0</v>
      </c>
      <c r="AC38" s="31"/>
    </row>
    <row r="39" spans="1:31" ht="15.75" customHeight="1">
      <c r="B39" s="30" t="s">
        <v>37</v>
      </c>
      <c r="C39" s="5">
        <f t="shared" ref="C39:AA39" si="33">COUNTIFS(C$2:C$31,8)</f>
        <v>2</v>
      </c>
      <c r="D39" s="5">
        <f t="shared" si="33"/>
        <v>2</v>
      </c>
      <c r="E39" s="5">
        <f t="shared" si="33"/>
        <v>3</v>
      </c>
      <c r="F39" s="5">
        <f t="shared" si="33"/>
        <v>2</v>
      </c>
      <c r="G39" s="5">
        <f t="shared" si="33"/>
        <v>0</v>
      </c>
      <c r="H39" s="5">
        <f t="shared" si="33"/>
        <v>4</v>
      </c>
      <c r="I39" s="5">
        <f t="shared" si="33"/>
        <v>5</v>
      </c>
      <c r="J39" s="5">
        <f t="shared" si="33"/>
        <v>1</v>
      </c>
      <c r="K39" s="5">
        <f t="shared" si="33"/>
        <v>1</v>
      </c>
      <c r="L39" s="5">
        <f t="shared" si="33"/>
        <v>1</v>
      </c>
      <c r="M39" s="5">
        <f t="shared" si="33"/>
        <v>3</v>
      </c>
      <c r="N39" s="5">
        <f t="shared" si="33"/>
        <v>2</v>
      </c>
      <c r="O39" s="5">
        <f t="shared" si="33"/>
        <v>3</v>
      </c>
      <c r="P39" s="5">
        <f t="shared" si="33"/>
        <v>5</v>
      </c>
      <c r="Q39" s="5">
        <f t="shared" si="33"/>
        <v>1</v>
      </c>
      <c r="R39" s="5">
        <f t="shared" si="33"/>
        <v>0</v>
      </c>
      <c r="S39" s="5">
        <f t="shared" si="33"/>
        <v>1</v>
      </c>
      <c r="T39" s="5">
        <f t="shared" si="33"/>
        <v>0</v>
      </c>
      <c r="U39" s="5">
        <f t="shared" si="33"/>
        <v>0</v>
      </c>
      <c r="V39" s="5">
        <f t="shared" si="33"/>
        <v>0</v>
      </c>
      <c r="W39" s="5">
        <f t="shared" si="33"/>
        <v>0</v>
      </c>
      <c r="X39" s="5">
        <f t="shared" si="33"/>
        <v>0</v>
      </c>
      <c r="Y39" s="5">
        <f t="shared" si="33"/>
        <v>0</v>
      </c>
      <c r="Z39" s="5">
        <f t="shared" si="33"/>
        <v>0</v>
      </c>
      <c r="AA39" s="5">
        <f t="shared" si="33"/>
        <v>0</v>
      </c>
      <c r="AC39" s="31"/>
    </row>
    <row r="40" spans="1:31" ht="15.75" customHeight="1">
      <c r="B40" s="30" t="s">
        <v>38</v>
      </c>
      <c r="C40" s="5">
        <f t="shared" ref="C40:AA40" si="34">COUNTIFS(C$2:C$31,7)</f>
        <v>3</v>
      </c>
      <c r="D40" s="5">
        <f t="shared" si="34"/>
        <v>2</v>
      </c>
      <c r="E40" s="5">
        <f t="shared" si="34"/>
        <v>2</v>
      </c>
      <c r="F40" s="5">
        <f t="shared" si="34"/>
        <v>1</v>
      </c>
      <c r="G40" s="5">
        <f t="shared" si="34"/>
        <v>0</v>
      </c>
      <c r="H40" s="5">
        <f t="shared" si="34"/>
        <v>7</v>
      </c>
      <c r="I40" s="5">
        <f t="shared" si="34"/>
        <v>4</v>
      </c>
      <c r="J40" s="5">
        <f t="shared" si="34"/>
        <v>3</v>
      </c>
      <c r="K40" s="5">
        <f t="shared" si="34"/>
        <v>3</v>
      </c>
      <c r="L40" s="5">
        <f t="shared" si="34"/>
        <v>4</v>
      </c>
      <c r="M40" s="5">
        <f t="shared" si="34"/>
        <v>2</v>
      </c>
      <c r="N40" s="5">
        <f t="shared" si="34"/>
        <v>2</v>
      </c>
      <c r="O40" s="5">
        <f t="shared" si="34"/>
        <v>3</v>
      </c>
      <c r="P40" s="5">
        <f t="shared" si="34"/>
        <v>1</v>
      </c>
      <c r="Q40" s="5">
        <f t="shared" si="34"/>
        <v>1</v>
      </c>
      <c r="R40" s="5">
        <f t="shared" si="34"/>
        <v>0</v>
      </c>
      <c r="S40" s="5">
        <f t="shared" si="34"/>
        <v>3</v>
      </c>
      <c r="T40" s="5">
        <f t="shared" si="34"/>
        <v>1</v>
      </c>
      <c r="U40" s="5">
        <f t="shared" si="34"/>
        <v>2</v>
      </c>
      <c r="V40" s="5">
        <f t="shared" si="34"/>
        <v>0</v>
      </c>
      <c r="W40" s="5">
        <f t="shared" si="34"/>
        <v>0</v>
      </c>
      <c r="X40" s="5">
        <f t="shared" si="34"/>
        <v>0</v>
      </c>
      <c r="Y40" s="5">
        <f t="shared" si="34"/>
        <v>0</v>
      </c>
      <c r="Z40" s="5">
        <f t="shared" si="34"/>
        <v>0</v>
      </c>
      <c r="AA40" s="5">
        <f t="shared" si="34"/>
        <v>0</v>
      </c>
      <c r="AC40" s="31"/>
    </row>
    <row r="41" spans="1:31" ht="15.75" customHeight="1">
      <c r="B41" s="30" t="s">
        <v>39</v>
      </c>
      <c r="C41" s="5">
        <f t="shared" ref="C41:AA41" si="35">COUNTIFS(C$2:C$31,6)</f>
        <v>5</v>
      </c>
      <c r="D41" s="5">
        <f t="shared" si="35"/>
        <v>5</v>
      </c>
      <c r="E41" s="5">
        <f t="shared" si="35"/>
        <v>0</v>
      </c>
      <c r="F41" s="5">
        <f t="shared" si="35"/>
        <v>6</v>
      </c>
      <c r="G41" s="5">
        <f t="shared" si="35"/>
        <v>0</v>
      </c>
      <c r="H41" s="5">
        <f t="shared" si="35"/>
        <v>2</v>
      </c>
      <c r="I41" s="5">
        <f t="shared" si="35"/>
        <v>4</v>
      </c>
      <c r="J41" s="5">
        <f t="shared" si="35"/>
        <v>4</v>
      </c>
      <c r="K41" s="5">
        <f t="shared" si="35"/>
        <v>4</v>
      </c>
      <c r="L41" s="5">
        <f t="shared" si="35"/>
        <v>5</v>
      </c>
      <c r="M41" s="5">
        <f t="shared" si="35"/>
        <v>5</v>
      </c>
      <c r="N41" s="5">
        <f t="shared" si="35"/>
        <v>1</v>
      </c>
      <c r="O41" s="5">
        <f t="shared" si="35"/>
        <v>5</v>
      </c>
      <c r="P41" s="5">
        <f t="shared" si="35"/>
        <v>3</v>
      </c>
      <c r="Q41" s="5">
        <f t="shared" si="35"/>
        <v>8</v>
      </c>
      <c r="R41" s="5">
        <f t="shared" si="35"/>
        <v>0</v>
      </c>
      <c r="S41" s="5">
        <f t="shared" si="35"/>
        <v>5</v>
      </c>
      <c r="T41" s="5">
        <f t="shared" si="35"/>
        <v>0</v>
      </c>
      <c r="U41" s="5">
        <f t="shared" si="35"/>
        <v>3</v>
      </c>
      <c r="V41" s="5">
        <f t="shared" si="35"/>
        <v>0</v>
      </c>
      <c r="W41" s="5">
        <f t="shared" si="35"/>
        <v>0</v>
      </c>
      <c r="X41" s="5">
        <f t="shared" si="35"/>
        <v>0</v>
      </c>
      <c r="Y41" s="5">
        <f t="shared" si="35"/>
        <v>0</v>
      </c>
      <c r="Z41" s="5">
        <f t="shared" si="35"/>
        <v>0</v>
      </c>
      <c r="AA41" s="5">
        <f t="shared" si="35"/>
        <v>0</v>
      </c>
      <c r="AC41" s="31"/>
    </row>
    <row r="42" spans="1:31" ht="15.75" customHeight="1">
      <c r="B42" s="30" t="s">
        <v>40</v>
      </c>
      <c r="C42" s="5">
        <f t="shared" ref="C42:AA42" si="36">COUNTIFS(C$2:C$31,5)</f>
        <v>4</v>
      </c>
      <c r="D42" s="5">
        <f t="shared" si="36"/>
        <v>3</v>
      </c>
      <c r="E42" s="5">
        <f t="shared" si="36"/>
        <v>1</v>
      </c>
      <c r="F42" s="5">
        <f t="shared" si="36"/>
        <v>3</v>
      </c>
      <c r="G42" s="5">
        <f t="shared" si="36"/>
        <v>0</v>
      </c>
      <c r="H42" s="5">
        <f t="shared" si="36"/>
        <v>2</v>
      </c>
      <c r="I42" s="5">
        <f t="shared" si="36"/>
        <v>3</v>
      </c>
      <c r="J42" s="5">
        <f t="shared" si="36"/>
        <v>4</v>
      </c>
      <c r="K42" s="5">
        <f t="shared" si="36"/>
        <v>4</v>
      </c>
      <c r="L42" s="5">
        <f t="shared" si="36"/>
        <v>3</v>
      </c>
      <c r="M42" s="5">
        <f t="shared" si="36"/>
        <v>2</v>
      </c>
      <c r="N42" s="5">
        <f t="shared" si="36"/>
        <v>5</v>
      </c>
      <c r="O42" s="5">
        <f t="shared" si="36"/>
        <v>0</v>
      </c>
      <c r="P42" s="5">
        <f t="shared" si="36"/>
        <v>5</v>
      </c>
      <c r="Q42" s="5">
        <f t="shared" si="36"/>
        <v>2</v>
      </c>
      <c r="R42" s="5">
        <f t="shared" si="36"/>
        <v>0</v>
      </c>
      <c r="S42" s="5">
        <f t="shared" si="36"/>
        <v>4</v>
      </c>
      <c r="T42" s="5">
        <f t="shared" si="36"/>
        <v>0</v>
      </c>
      <c r="U42" s="5">
        <f t="shared" si="36"/>
        <v>4</v>
      </c>
      <c r="V42" s="5">
        <f t="shared" si="36"/>
        <v>0</v>
      </c>
      <c r="W42" s="5">
        <f t="shared" si="36"/>
        <v>0</v>
      </c>
      <c r="X42" s="5">
        <f t="shared" si="36"/>
        <v>0</v>
      </c>
      <c r="Y42" s="5">
        <f t="shared" si="36"/>
        <v>0</v>
      </c>
      <c r="Z42" s="5">
        <f t="shared" si="36"/>
        <v>0</v>
      </c>
      <c r="AA42" s="5">
        <f t="shared" si="36"/>
        <v>0</v>
      </c>
      <c r="AC42" s="31"/>
    </row>
    <row r="43" spans="1:31" ht="15.75" customHeight="1">
      <c r="B43" s="30" t="s">
        <v>41</v>
      </c>
      <c r="C43" s="5">
        <f t="shared" ref="C43:AA43" si="37">COUNTIFS(C$2:C$31,4)</f>
        <v>0</v>
      </c>
      <c r="D43" s="5">
        <f t="shared" si="37"/>
        <v>2</v>
      </c>
      <c r="E43" s="5">
        <f t="shared" si="37"/>
        <v>11</v>
      </c>
      <c r="F43" s="5">
        <f t="shared" si="37"/>
        <v>1</v>
      </c>
      <c r="G43" s="5">
        <f t="shared" si="37"/>
        <v>0</v>
      </c>
      <c r="H43" s="5">
        <f t="shared" si="37"/>
        <v>0</v>
      </c>
      <c r="I43" s="5">
        <f t="shared" si="37"/>
        <v>0</v>
      </c>
      <c r="J43" s="5">
        <f t="shared" si="37"/>
        <v>1</v>
      </c>
      <c r="K43" s="5">
        <f t="shared" si="37"/>
        <v>3</v>
      </c>
      <c r="L43" s="5">
        <f t="shared" si="37"/>
        <v>2</v>
      </c>
      <c r="M43" s="5">
        <f t="shared" si="37"/>
        <v>4</v>
      </c>
      <c r="N43" s="5">
        <f t="shared" si="37"/>
        <v>7</v>
      </c>
      <c r="O43" s="5">
        <f t="shared" si="37"/>
        <v>0</v>
      </c>
      <c r="P43" s="5">
        <f t="shared" si="37"/>
        <v>3</v>
      </c>
      <c r="Q43" s="5">
        <f t="shared" si="37"/>
        <v>2</v>
      </c>
      <c r="R43" s="5">
        <f t="shared" si="37"/>
        <v>0</v>
      </c>
      <c r="S43" s="5">
        <f t="shared" si="37"/>
        <v>0</v>
      </c>
      <c r="T43" s="5">
        <f t="shared" si="37"/>
        <v>0</v>
      </c>
      <c r="U43" s="5">
        <f t="shared" si="37"/>
        <v>4</v>
      </c>
      <c r="V43" s="5">
        <f t="shared" si="37"/>
        <v>0</v>
      </c>
      <c r="W43" s="5">
        <f t="shared" si="37"/>
        <v>0</v>
      </c>
      <c r="X43" s="5">
        <f t="shared" si="37"/>
        <v>0</v>
      </c>
      <c r="Y43" s="5">
        <f t="shared" si="37"/>
        <v>0</v>
      </c>
      <c r="Z43" s="5">
        <f t="shared" si="37"/>
        <v>0</v>
      </c>
      <c r="AA43" s="5">
        <f t="shared" si="37"/>
        <v>0</v>
      </c>
      <c r="AC43" s="31"/>
    </row>
    <row r="44" spans="1:31" ht="15.75" customHeight="1">
      <c r="B44" s="30" t="s">
        <v>42</v>
      </c>
      <c r="C44" s="5">
        <f t="shared" ref="C44:AA44" si="38">COUNTIFS(C$2:C$31,3)</f>
        <v>0</v>
      </c>
      <c r="D44" s="5">
        <f t="shared" si="38"/>
        <v>0</v>
      </c>
      <c r="E44" s="5">
        <f t="shared" si="38"/>
        <v>0</v>
      </c>
      <c r="F44" s="5">
        <f t="shared" si="38"/>
        <v>0</v>
      </c>
      <c r="G44" s="5">
        <f t="shared" si="38"/>
        <v>0</v>
      </c>
      <c r="H44" s="5">
        <f t="shared" si="38"/>
        <v>0</v>
      </c>
      <c r="I44" s="5">
        <f t="shared" si="38"/>
        <v>0</v>
      </c>
      <c r="J44" s="5">
        <f t="shared" si="38"/>
        <v>0</v>
      </c>
      <c r="K44" s="5">
        <f t="shared" si="38"/>
        <v>0</v>
      </c>
      <c r="L44" s="5">
        <f t="shared" si="38"/>
        <v>0</v>
      </c>
      <c r="M44" s="5">
        <f t="shared" si="38"/>
        <v>0</v>
      </c>
      <c r="N44" s="5">
        <f t="shared" si="38"/>
        <v>0</v>
      </c>
      <c r="O44" s="5">
        <f t="shared" si="38"/>
        <v>0</v>
      </c>
      <c r="P44" s="5">
        <f t="shared" si="38"/>
        <v>0</v>
      </c>
      <c r="Q44" s="5">
        <f t="shared" si="38"/>
        <v>0</v>
      </c>
      <c r="R44" s="5">
        <f t="shared" si="38"/>
        <v>0</v>
      </c>
      <c r="S44" s="5">
        <f t="shared" si="38"/>
        <v>0</v>
      </c>
      <c r="T44" s="5">
        <f t="shared" si="38"/>
        <v>0</v>
      </c>
      <c r="U44" s="5">
        <f t="shared" si="38"/>
        <v>0</v>
      </c>
      <c r="V44" s="5">
        <f t="shared" si="38"/>
        <v>0</v>
      </c>
      <c r="W44" s="5">
        <f t="shared" si="38"/>
        <v>0</v>
      </c>
      <c r="X44" s="5">
        <f t="shared" si="38"/>
        <v>0</v>
      </c>
      <c r="Y44" s="5">
        <f t="shared" si="38"/>
        <v>0</v>
      </c>
      <c r="Z44" s="5">
        <f t="shared" si="38"/>
        <v>0</v>
      </c>
      <c r="AA44" s="5">
        <f t="shared" si="38"/>
        <v>0</v>
      </c>
      <c r="AC44" s="31"/>
    </row>
    <row r="45" spans="1:31" ht="15.75" customHeight="1">
      <c r="B45" s="30" t="s">
        <v>43</v>
      </c>
      <c r="C45" s="5">
        <f t="shared" ref="C45:AA45" si="39">COUNTIFS(C$2:C$31,2)</f>
        <v>0</v>
      </c>
      <c r="D45" s="5">
        <f t="shared" si="39"/>
        <v>0</v>
      </c>
      <c r="E45" s="5">
        <f t="shared" si="39"/>
        <v>0</v>
      </c>
      <c r="F45" s="5">
        <f t="shared" si="39"/>
        <v>0</v>
      </c>
      <c r="G45" s="5">
        <f t="shared" si="39"/>
        <v>0</v>
      </c>
      <c r="H45" s="5">
        <f t="shared" si="39"/>
        <v>0</v>
      </c>
      <c r="I45" s="5">
        <f t="shared" si="39"/>
        <v>0</v>
      </c>
      <c r="J45" s="5">
        <f t="shared" si="39"/>
        <v>0</v>
      </c>
      <c r="K45" s="5">
        <f t="shared" si="39"/>
        <v>0</v>
      </c>
      <c r="L45" s="5">
        <f t="shared" si="39"/>
        <v>0</v>
      </c>
      <c r="M45" s="5">
        <f t="shared" si="39"/>
        <v>0</v>
      </c>
      <c r="N45" s="5">
        <f t="shared" si="39"/>
        <v>0</v>
      </c>
      <c r="O45" s="5">
        <f t="shared" si="39"/>
        <v>0</v>
      </c>
      <c r="P45" s="5">
        <f t="shared" si="39"/>
        <v>0</v>
      </c>
      <c r="Q45" s="5">
        <f t="shared" si="39"/>
        <v>0</v>
      </c>
      <c r="R45" s="5">
        <f t="shared" si="39"/>
        <v>0</v>
      </c>
      <c r="S45" s="5">
        <f t="shared" si="39"/>
        <v>0</v>
      </c>
      <c r="T45" s="5">
        <f t="shared" si="39"/>
        <v>0</v>
      </c>
      <c r="U45" s="5">
        <f t="shared" si="39"/>
        <v>0</v>
      </c>
      <c r="V45" s="5">
        <f t="shared" si="39"/>
        <v>0</v>
      </c>
      <c r="W45" s="5">
        <f t="shared" si="39"/>
        <v>0</v>
      </c>
      <c r="X45" s="5">
        <f t="shared" si="39"/>
        <v>0</v>
      </c>
      <c r="Y45" s="5">
        <f t="shared" si="39"/>
        <v>0</v>
      </c>
      <c r="Z45" s="5">
        <f t="shared" si="39"/>
        <v>0</v>
      </c>
      <c r="AA45" s="5">
        <f t="shared" si="39"/>
        <v>0</v>
      </c>
      <c r="AC45" s="31"/>
    </row>
    <row r="46" spans="1:31" ht="15.75" customHeight="1">
      <c r="B46" s="30" t="s">
        <v>44</v>
      </c>
      <c r="C46" s="5">
        <f t="shared" ref="C46:AA46" si="40">COUNTIFS(C$2:C$31,1)</f>
        <v>0</v>
      </c>
      <c r="D46" s="5">
        <f t="shared" si="40"/>
        <v>0</v>
      </c>
      <c r="E46" s="5">
        <f t="shared" si="40"/>
        <v>0</v>
      </c>
      <c r="F46" s="5">
        <f t="shared" si="40"/>
        <v>0</v>
      </c>
      <c r="G46" s="5">
        <f t="shared" si="40"/>
        <v>0</v>
      </c>
      <c r="H46" s="5">
        <f t="shared" si="40"/>
        <v>0</v>
      </c>
      <c r="I46" s="5">
        <f t="shared" si="40"/>
        <v>0</v>
      </c>
      <c r="J46" s="5">
        <f t="shared" si="40"/>
        <v>0</v>
      </c>
      <c r="K46" s="5">
        <f t="shared" si="40"/>
        <v>0</v>
      </c>
      <c r="L46" s="5">
        <f t="shared" si="40"/>
        <v>0</v>
      </c>
      <c r="M46" s="5">
        <f t="shared" si="40"/>
        <v>0</v>
      </c>
      <c r="N46" s="5">
        <f t="shared" si="40"/>
        <v>0</v>
      </c>
      <c r="O46" s="5">
        <f t="shared" si="40"/>
        <v>0</v>
      </c>
      <c r="P46" s="5">
        <f t="shared" si="40"/>
        <v>0</v>
      </c>
      <c r="Q46" s="5">
        <f t="shared" si="40"/>
        <v>0</v>
      </c>
      <c r="R46" s="5">
        <f t="shared" si="40"/>
        <v>0</v>
      </c>
      <c r="S46" s="5">
        <f t="shared" si="40"/>
        <v>0</v>
      </c>
      <c r="T46" s="5">
        <f t="shared" si="40"/>
        <v>0</v>
      </c>
      <c r="U46" s="5">
        <f t="shared" si="40"/>
        <v>0</v>
      </c>
      <c r="V46" s="5">
        <f t="shared" si="40"/>
        <v>0</v>
      </c>
      <c r="W46" s="5">
        <f t="shared" si="40"/>
        <v>0</v>
      </c>
      <c r="X46" s="5">
        <f t="shared" si="40"/>
        <v>0</v>
      </c>
      <c r="Y46" s="5">
        <f t="shared" si="40"/>
        <v>0</v>
      </c>
      <c r="Z46" s="5">
        <f t="shared" si="40"/>
        <v>0</v>
      </c>
      <c r="AA46" s="5">
        <f t="shared" si="40"/>
        <v>0</v>
      </c>
      <c r="AC46" s="31"/>
    </row>
    <row r="47" spans="1:31" ht="15.75" customHeight="1">
      <c r="B47" s="30" t="s">
        <v>45</v>
      </c>
      <c r="C47" s="5">
        <f t="shared" ref="C47:AA47" si="41">COUNTIFS(C$2:C$31,"ЗВ")</f>
        <v>0</v>
      </c>
      <c r="D47" s="5">
        <f t="shared" si="41"/>
        <v>0</v>
      </c>
      <c r="E47" s="5">
        <f t="shared" si="41"/>
        <v>0</v>
      </c>
      <c r="F47" s="5">
        <f t="shared" si="41"/>
        <v>0</v>
      </c>
      <c r="G47" s="5">
        <f t="shared" si="41"/>
        <v>0</v>
      </c>
      <c r="H47" s="5">
        <f t="shared" si="41"/>
        <v>0</v>
      </c>
      <c r="I47" s="5">
        <f t="shared" si="41"/>
        <v>0</v>
      </c>
      <c r="J47" s="5">
        <f t="shared" si="41"/>
        <v>0</v>
      </c>
      <c r="K47" s="5">
        <f t="shared" si="41"/>
        <v>0</v>
      </c>
      <c r="L47" s="5">
        <f t="shared" si="41"/>
        <v>0</v>
      </c>
      <c r="M47" s="5">
        <f t="shared" si="41"/>
        <v>0</v>
      </c>
      <c r="N47" s="5">
        <f t="shared" si="41"/>
        <v>0</v>
      </c>
      <c r="O47" s="5">
        <f t="shared" si="41"/>
        <v>0</v>
      </c>
      <c r="P47" s="5">
        <f t="shared" si="41"/>
        <v>0</v>
      </c>
      <c r="Q47" s="5">
        <f t="shared" si="41"/>
        <v>0</v>
      </c>
      <c r="R47" s="5">
        <f t="shared" si="41"/>
        <v>0</v>
      </c>
      <c r="S47" s="5">
        <f t="shared" si="41"/>
        <v>0</v>
      </c>
      <c r="T47" s="5">
        <f t="shared" si="41"/>
        <v>0</v>
      </c>
      <c r="U47" s="5">
        <f t="shared" si="41"/>
        <v>0</v>
      </c>
      <c r="V47" s="5">
        <f t="shared" si="41"/>
        <v>0</v>
      </c>
      <c r="W47" s="5">
        <f t="shared" si="41"/>
        <v>0</v>
      </c>
      <c r="X47" s="5">
        <f t="shared" si="41"/>
        <v>0</v>
      </c>
      <c r="Y47" s="5">
        <f t="shared" si="41"/>
        <v>0</v>
      </c>
      <c r="Z47" s="5">
        <f t="shared" si="41"/>
        <v>0</v>
      </c>
      <c r="AA47" s="5">
        <f t="shared" si="41"/>
        <v>0</v>
      </c>
      <c r="AC47" s="31"/>
    </row>
    <row r="48" spans="1:31" ht="15.75" customHeight="1">
      <c r="B48" s="30" t="s">
        <v>46</v>
      </c>
      <c r="C48" s="5">
        <f t="shared" ref="C48:AA48" si="42">COUNTIFS($C$2:$C$31,"ЗАР")</f>
        <v>0</v>
      </c>
      <c r="D48" s="5">
        <f t="shared" si="42"/>
        <v>0</v>
      </c>
      <c r="E48" s="5">
        <f t="shared" si="42"/>
        <v>0</v>
      </c>
      <c r="F48" s="5">
        <f t="shared" si="42"/>
        <v>0</v>
      </c>
      <c r="G48" s="5">
        <f t="shared" si="42"/>
        <v>0</v>
      </c>
      <c r="H48" s="5">
        <f t="shared" si="42"/>
        <v>0</v>
      </c>
      <c r="I48" s="5">
        <f t="shared" si="42"/>
        <v>0</v>
      </c>
      <c r="J48" s="5">
        <f t="shared" si="42"/>
        <v>0</v>
      </c>
      <c r="K48" s="5">
        <f t="shared" si="42"/>
        <v>0</v>
      </c>
      <c r="L48" s="5">
        <f t="shared" si="42"/>
        <v>0</v>
      </c>
      <c r="M48" s="5">
        <f t="shared" si="42"/>
        <v>0</v>
      </c>
      <c r="N48" s="5">
        <f t="shared" si="42"/>
        <v>0</v>
      </c>
      <c r="O48" s="5">
        <f t="shared" si="42"/>
        <v>0</v>
      </c>
      <c r="P48" s="5">
        <f t="shared" si="42"/>
        <v>0</v>
      </c>
      <c r="Q48" s="5">
        <f t="shared" si="42"/>
        <v>0</v>
      </c>
      <c r="R48" s="5">
        <f t="shared" si="42"/>
        <v>0</v>
      </c>
      <c r="S48" s="5">
        <f t="shared" si="42"/>
        <v>0</v>
      </c>
      <c r="T48" s="5">
        <f t="shared" si="42"/>
        <v>0</v>
      </c>
      <c r="U48" s="5">
        <f t="shared" si="42"/>
        <v>0</v>
      </c>
      <c r="V48" s="5">
        <f t="shared" si="42"/>
        <v>0</v>
      </c>
      <c r="W48" s="5">
        <f t="shared" si="42"/>
        <v>0</v>
      </c>
      <c r="X48" s="5">
        <f t="shared" si="42"/>
        <v>0</v>
      </c>
      <c r="Y48" s="5">
        <f t="shared" si="42"/>
        <v>0</v>
      </c>
      <c r="Z48" s="5">
        <f t="shared" si="42"/>
        <v>0</v>
      </c>
      <c r="AA48" s="5">
        <f t="shared" si="42"/>
        <v>0</v>
      </c>
      <c r="AC48" s="31"/>
    </row>
    <row r="49" spans="2:29" ht="15.75" customHeight="1">
      <c r="B49" s="30" t="s">
        <v>47</v>
      </c>
      <c r="C49" s="5">
        <f t="shared" ref="C49:AA49" si="43">COUNTIFS(C$2:C$31,"н/а")</f>
        <v>0</v>
      </c>
      <c r="D49" s="5">
        <f t="shared" si="43"/>
        <v>0</v>
      </c>
      <c r="E49" s="5">
        <f t="shared" si="43"/>
        <v>0</v>
      </c>
      <c r="F49" s="5">
        <f t="shared" si="43"/>
        <v>0</v>
      </c>
      <c r="G49" s="5">
        <f t="shared" si="43"/>
        <v>0</v>
      </c>
      <c r="H49" s="5">
        <f t="shared" si="43"/>
        <v>0</v>
      </c>
      <c r="I49" s="5">
        <f t="shared" si="43"/>
        <v>0</v>
      </c>
      <c r="J49" s="5">
        <f t="shared" si="43"/>
        <v>0</v>
      </c>
      <c r="K49" s="5">
        <f t="shared" si="43"/>
        <v>0</v>
      </c>
      <c r="L49" s="5">
        <f t="shared" si="43"/>
        <v>0</v>
      </c>
      <c r="M49" s="5">
        <f t="shared" si="43"/>
        <v>0</v>
      </c>
      <c r="N49" s="5">
        <f t="shared" si="43"/>
        <v>0</v>
      </c>
      <c r="O49" s="5">
        <f t="shared" si="43"/>
        <v>0</v>
      </c>
      <c r="P49" s="5">
        <f t="shared" si="43"/>
        <v>0</v>
      </c>
      <c r="Q49" s="5">
        <f t="shared" si="43"/>
        <v>0</v>
      </c>
      <c r="R49" s="5">
        <f t="shared" si="43"/>
        <v>0</v>
      </c>
      <c r="S49" s="5">
        <f t="shared" si="43"/>
        <v>0</v>
      </c>
      <c r="T49" s="5">
        <f t="shared" si="43"/>
        <v>0</v>
      </c>
      <c r="U49" s="5">
        <f t="shared" si="43"/>
        <v>0</v>
      </c>
      <c r="V49" s="5">
        <f t="shared" si="43"/>
        <v>0</v>
      </c>
      <c r="W49" s="5">
        <f t="shared" si="43"/>
        <v>0</v>
      </c>
      <c r="X49" s="5">
        <f t="shared" si="43"/>
        <v>0</v>
      </c>
      <c r="Y49" s="5">
        <f t="shared" si="43"/>
        <v>0</v>
      </c>
      <c r="Z49" s="5">
        <f t="shared" si="43"/>
        <v>0</v>
      </c>
      <c r="AA49" s="5">
        <f t="shared" si="43"/>
        <v>0</v>
      </c>
      <c r="AC49" s="31"/>
    </row>
    <row r="50" spans="2:29" ht="15.75" customHeight="1">
      <c r="B50" s="30" t="s">
        <v>58</v>
      </c>
      <c r="C50" s="5">
        <f t="shared" ref="C50:AA50" si="44">SUM(C35:C46)</f>
        <v>19</v>
      </c>
      <c r="D50" s="5">
        <f t="shared" si="44"/>
        <v>19</v>
      </c>
      <c r="E50" s="5">
        <f t="shared" si="44"/>
        <v>19</v>
      </c>
      <c r="F50" s="5">
        <f t="shared" si="44"/>
        <v>19</v>
      </c>
      <c r="G50" s="5">
        <f t="shared" si="44"/>
        <v>0</v>
      </c>
      <c r="H50" s="5">
        <f t="shared" si="44"/>
        <v>19</v>
      </c>
      <c r="I50" s="5">
        <f t="shared" si="44"/>
        <v>19</v>
      </c>
      <c r="J50" s="5">
        <f t="shared" si="44"/>
        <v>19</v>
      </c>
      <c r="K50" s="5">
        <f t="shared" si="44"/>
        <v>19</v>
      </c>
      <c r="L50" s="5">
        <f t="shared" si="44"/>
        <v>19</v>
      </c>
      <c r="M50" s="5">
        <f t="shared" si="44"/>
        <v>19</v>
      </c>
      <c r="N50" s="5">
        <f t="shared" si="44"/>
        <v>19</v>
      </c>
      <c r="O50" s="5">
        <f t="shared" si="44"/>
        <v>19</v>
      </c>
      <c r="P50" s="5">
        <f t="shared" si="44"/>
        <v>19</v>
      </c>
      <c r="Q50" s="5">
        <f t="shared" si="44"/>
        <v>19</v>
      </c>
      <c r="R50" s="5">
        <f t="shared" si="44"/>
        <v>19</v>
      </c>
      <c r="S50" s="5">
        <f t="shared" si="44"/>
        <v>19</v>
      </c>
      <c r="T50" s="5">
        <f t="shared" si="44"/>
        <v>18</v>
      </c>
      <c r="U50" s="5">
        <f t="shared" si="44"/>
        <v>19</v>
      </c>
      <c r="V50" s="5">
        <f t="shared" si="44"/>
        <v>0</v>
      </c>
      <c r="W50" s="5">
        <f t="shared" si="44"/>
        <v>0</v>
      </c>
      <c r="X50" s="5">
        <f t="shared" si="44"/>
        <v>0</v>
      </c>
      <c r="Y50" s="5">
        <f t="shared" si="44"/>
        <v>0</v>
      </c>
      <c r="Z50" s="5">
        <f t="shared" si="44"/>
        <v>0</v>
      </c>
      <c r="AA50" s="5">
        <f t="shared" si="44"/>
        <v>0</v>
      </c>
      <c r="AC50" s="31"/>
    </row>
    <row r="51" spans="2:29" ht="15.75" customHeight="1">
      <c r="AC51" s="31"/>
    </row>
    <row r="52" spans="2:29" ht="15.75" customHeight="1">
      <c r="AC52" s="31"/>
    </row>
    <row r="53" spans="2:29" ht="15.75" customHeight="1">
      <c r="AC53" s="31"/>
    </row>
    <row r="54" spans="2:29" ht="15.75" customHeight="1">
      <c r="AC54" s="31"/>
    </row>
    <row r="55" spans="2:29" ht="15.75" customHeight="1">
      <c r="AC55" s="31"/>
    </row>
    <row r="56" spans="2:29" ht="15.75" customHeight="1">
      <c r="AC56" s="31"/>
    </row>
    <row r="57" spans="2:29" ht="15.75" customHeight="1">
      <c r="AC57" s="31"/>
    </row>
    <row r="58" spans="2:29" ht="15.75" customHeight="1">
      <c r="AC58" s="31"/>
    </row>
    <row r="59" spans="2:29" ht="15.75" customHeight="1">
      <c r="AC59" s="31"/>
    </row>
    <row r="60" spans="2:29" ht="15.75" customHeight="1">
      <c r="AC60" s="31"/>
    </row>
    <row r="61" spans="2:29" ht="15.75" customHeight="1">
      <c r="AC61" s="31"/>
    </row>
    <row r="62" spans="2:29" ht="15.75" customHeight="1">
      <c r="AC62" s="31"/>
    </row>
    <row r="63" spans="2:29" ht="15.75" customHeight="1">
      <c r="AC63" s="31"/>
    </row>
    <row r="64" spans="2:29" ht="15.75" customHeight="1">
      <c r="AC64" s="31"/>
    </row>
    <row r="65" spans="29:29" ht="15.75" customHeight="1">
      <c r="AC65" s="31"/>
    </row>
    <row r="66" spans="29:29" ht="15.75" customHeight="1">
      <c r="AC66" s="31"/>
    </row>
    <row r="67" spans="29:29" ht="15.75" customHeight="1">
      <c r="AC67" s="31"/>
    </row>
    <row r="68" spans="29:29" ht="15.75" customHeight="1">
      <c r="AC68" s="31"/>
    </row>
    <row r="69" spans="29:29" ht="15.75" customHeight="1">
      <c r="AC69" s="31"/>
    </row>
    <row r="70" spans="29:29" ht="15.75" customHeight="1">
      <c r="AC70" s="31"/>
    </row>
    <row r="71" spans="29:29" ht="15.75" customHeight="1">
      <c r="AC71" s="31"/>
    </row>
    <row r="72" spans="29:29" ht="15.75" customHeight="1">
      <c r="AC72" s="31"/>
    </row>
    <row r="73" spans="29:29" ht="15.75" customHeight="1">
      <c r="AC73" s="31"/>
    </row>
    <row r="74" spans="29:29" ht="15.75" customHeight="1">
      <c r="AC74" s="31"/>
    </row>
    <row r="75" spans="29:29" ht="15.75" customHeight="1">
      <c r="AC75" s="31"/>
    </row>
    <row r="76" spans="29:29" ht="15.75" customHeight="1">
      <c r="AC76" s="31"/>
    </row>
    <row r="77" spans="29:29" ht="15.75" customHeight="1">
      <c r="AC77" s="31"/>
    </row>
    <row r="78" spans="29:29" ht="15.75" customHeight="1">
      <c r="AC78" s="31"/>
    </row>
    <row r="79" spans="29:29" ht="15.75" customHeight="1">
      <c r="AC79" s="31"/>
    </row>
    <row r="80" spans="29:29" ht="15.75" customHeight="1">
      <c r="AC80" s="31"/>
    </row>
    <row r="81" spans="29:29" ht="15.75" customHeight="1">
      <c r="AC81" s="31"/>
    </row>
    <row r="82" spans="29:29" ht="15.75" customHeight="1">
      <c r="AC82" s="31"/>
    </row>
    <row r="83" spans="29:29" ht="15.75" customHeight="1">
      <c r="AC83" s="31"/>
    </row>
    <row r="84" spans="29:29" ht="15.75" customHeight="1">
      <c r="AC84" s="31"/>
    </row>
    <row r="85" spans="29:29" ht="15.75" customHeight="1">
      <c r="AC85" s="31"/>
    </row>
    <row r="86" spans="29:29" ht="15.75" customHeight="1">
      <c r="AC86" s="31"/>
    </row>
    <row r="87" spans="29:29" ht="15.75" customHeight="1">
      <c r="AC87" s="31"/>
    </row>
    <row r="88" spans="29:29" ht="15.75" customHeight="1">
      <c r="AC88" s="31"/>
    </row>
    <row r="89" spans="29:29" ht="15.75" customHeight="1">
      <c r="AC89" s="31"/>
    </row>
    <row r="90" spans="29:29" ht="15.75" customHeight="1">
      <c r="AC90" s="31"/>
    </row>
    <row r="91" spans="29:29" ht="15.75" customHeight="1">
      <c r="AC91" s="31"/>
    </row>
    <row r="92" spans="29:29" ht="15.75" customHeight="1">
      <c r="AC92" s="31"/>
    </row>
    <row r="93" spans="29:29" ht="15.75" customHeight="1">
      <c r="AC93" s="31"/>
    </row>
    <row r="94" spans="29:29" ht="15.75" customHeight="1">
      <c r="AC94" s="31"/>
    </row>
    <row r="95" spans="29:29" ht="15.75" customHeight="1">
      <c r="AC95" s="31"/>
    </row>
    <row r="96" spans="29:29" ht="15.75" customHeight="1">
      <c r="AC96" s="31"/>
    </row>
    <row r="97" spans="29:29" ht="15.75" customHeight="1">
      <c r="AC97" s="31"/>
    </row>
    <row r="98" spans="29:29" ht="15.75" customHeight="1">
      <c r="AC98" s="31"/>
    </row>
    <row r="99" spans="29:29" ht="15.75" customHeight="1">
      <c r="AC99" s="31"/>
    </row>
    <row r="100" spans="29:29" ht="15.75" customHeight="1">
      <c r="AC100" s="31"/>
    </row>
    <row r="101" spans="29:29" ht="15.75" customHeight="1">
      <c r="AC101" s="31"/>
    </row>
    <row r="102" spans="29:29" ht="15.75" customHeight="1">
      <c r="AC102" s="31"/>
    </row>
    <row r="103" spans="29:29" ht="15.75" customHeight="1">
      <c r="AC103" s="31"/>
    </row>
    <row r="104" spans="29:29" ht="15.75" customHeight="1">
      <c r="AC104" s="31"/>
    </row>
    <row r="105" spans="29:29" ht="15.75" customHeight="1">
      <c r="AC105" s="31"/>
    </row>
    <row r="106" spans="29:29" ht="15.75" customHeight="1">
      <c r="AC106" s="31"/>
    </row>
    <row r="107" spans="29:29" ht="15.75" customHeight="1">
      <c r="AC107" s="31"/>
    </row>
    <row r="108" spans="29:29" ht="15.75" customHeight="1">
      <c r="AC108" s="31"/>
    </row>
    <row r="109" spans="29:29" ht="15.75" customHeight="1">
      <c r="AC109" s="31"/>
    </row>
    <row r="110" spans="29:29" ht="15.75" customHeight="1">
      <c r="AC110" s="31"/>
    </row>
    <row r="111" spans="29:29" ht="15.75" customHeight="1">
      <c r="AC111" s="31"/>
    </row>
    <row r="112" spans="29:29" ht="15.75" customHeight="1">
      <c r="AC112" s="31"/>
    </row>
    <row r="113" spans="29:29" ht="15.75" customHeight="1">
      <c r="AC113" s="31"/>
    </row>
    <row r="114" spans="29:29" ht="15.75" customHeight="1">
      <c r="AC114" s="31"/>
    </row>
    <row r="115" spans="29:29" ht="15.75" customHeight="1">
      <c r="AC115" s="31"/>
    </row>
    <row r="116" spans="29:29" ht="15.75" customHeight="1">
      <c r="AC116" s="31"/>
    </row>
    <row r="117" spans="29:29" ht="15.75" customHeight="1">
      <c r="AC117" s="31"/>
    </row>
    <row r="118" spans="29:29" ht="15.75" customHeight="1">
      <c r="AC118" s="31"/>
    </row>
    <row r="119" spans="29:29" ht="15.75" customHeight="1">
      <c r="AC119" s="31"/>
    </row>
    <row r="120" spans="29:29" ht="15.75" customHeight="1">
      <c r="AC120" s="31"/>
    </row>
    <row r="121" spans="29:29" ht="15.75" customHeight="1">
      <c r="AC121" s="31"/>
    </row>
    <row r="122" spans="29:29" ht="15.75" customHeight="1">
      <c r="AC122" s="31"/>
    </row>
    <row r="123" spans="29:29" ht="15.75" customHeight="1">
      <c r="AC123" s="31"/>
    </row>
    <row r="124" spans="29:29" ht="15.75" customHeight="1">
      <c r="AC124" s="31"/>
    </row>
    <row r="125" spans="29:29" ht="15.75" customHeight="1">
      <c r="AC125" s="31"/>
    </row>
    <row r="126" spans="29:29" ht="15.75" customHeight="1">
      <c r="AC126" s="31"/>
    </row>
    <row r="127" spans="29:29" ht="15.75" customHeight="1">
      <c r="AC127" s="31"/>
    </row>
    <row r="128" spans="29:29" ht="15.75" customHeight="1">
      <c r="AC128" s="31"/>
    </row>
    <row r="129" spans="29:29" ht="15.75" customHeight="1">
      <c r="AC129" s="31"/>
    </row>
    <row r="130" spans="29:29" ht="15.75" customHeight="1">
      <c r="AC130" s="31"/>
    </row>
    <row r="131" spans="29:29" ht="15.75" customHeight="1">
      <c r="AC131" s="31"/>
    </row>
    <row r="132" spans="29:29" ht="15.75" customHeight="1">
      <c r="AC132" s="31"/>
    </row>
    <row r="133" spans="29:29" ht="15.75" customHeight="1">
      <c r="AC133" s="31"/>
    </row>
    <row r="134" spans="29:29" ht="15.75" customHeight="1">
      <c r="AC134" s="31"/>
    </row>
    <row r="135" spans="29:29" ht="15.75" customHeight="1">
      <c r="AC135" s="31"/>
    </row>
    <row r="136" spans="29:29" ht="15.75" customHeight="1">
      <c r="AC136" s="31"/>
    </row>
    <row r="137" spans="29:29" ht="15.75" customHeight="1">
      <c r="AC137" s="31"/>
    </row>
    <row r="138" spans="29:29" ht="15.75" customHeight="1">
      <c r="AC138" s="31"/>
    </row>
    <row r="139" spans="29:29" ht="15.75" customHeight="1">
      <c r="AC139" s="31"/>
    </row>
    <row r="140" spans="29:29" ht="15.75" customHeight="1">
      <c r="AC140" s="31"/>
    </row>
    <row r="141" spans="29:29" ht="15.75" customHeight="1">
      <c r="AC141" s="31"/>
    </row>
    <row r="142" spans="29:29" ht="15.75" customHeight="1">
      <c r="AC142" s="31"/>
    </row>
    <row r="143" spans="29:29" ht="15.75" customHeight="1">
      <c r="AC143" s="31"/>
    </row>
    <row r="144" spans="29:29" ht="15.75" customHeight="1">
      <c r="AC144" s="31"/>
    </row>
    <row r="145" spans="29:29" ht="15.75" customHeight="1">
      <c r="AC145" s="31"/>
    </row>
    <row r="146" spans="29:29" ht="15.75" customHeight="1">
      <c r="AC146" s="31"/>
    </row>
    <row r="147" spans="29:29" ht="15.75" customHeight="1">
      <c r="AC147" s="31"/>
    </row>
    <row r="148" spans="29:29" ht="15.75" customHeight="1">
      <c r="AC148" s="31"/>
    </row>
    <row r="149" spans="29:29" ht="15.75" customHeight="1">
      <c r="AC149" s="31"/>
    </row>
    <row r="150" spans="29:29" ht="15.75" customHeight="1">
      <c r="AC150" s="31"/>
    </row>
    <row r="151" spans="29:29" ht="15.75" customHeight="1">
      <c r="AC151" s="31"/>
    </row>
    <row r="152" spans="29:29" ht="15.75" customHeight="1">
      <c r="AC152" s="31"/>
    </row>
    <row r="153" spans="29:29" ht="15.75" customHeight="1">
      <c r="AC153" s="31"/>
    </row>
    <row r="154" spans="29:29" ht="15.75" customHeight="1">
      <c r="AC154" s="31"/>
    </row>
    <row r="155" spans="29:29" ht="15.75" customHeight="1">
      <c r="AC155" s="31"/>
    </row>
    <row r="156" spans="29:29" ht="15.75" customHeight="1">
      <c r="AC156" s="31"/>
    </row>
    <row r="157" spans="29:29" ht="15.75" customHeight="1">
      <c r="AC157" s="31"/>
    </row>
    <row r="158" spans="29:29" ht="15.75" customHeight="1">
      <c r="AC158" s="31"/>
    </row>
    <row r="159" spans="29:29" ht="15.75" customHeight="1">
      <c r="AC159" s="31"/>
    </row>
    <row r="160" spans="29:29" ht="15.75" customHeight="1">
      <c r="AC160" s="31"/>
    </row>
    <row r="161" spans="29:29" ht="15.75" customHeight="1">
      <c r="AC161" s="31"/>
    </row>
    <row r="162" spans="29:29" ht="15.75" customHeight="1">
      <c r="AC162" s="31"/>
    </row>
    <row r="163" spans="29:29" ht="15.75" customHeight="1">
      <c r="AC163" s="31"/>
    </row>
    <row r="164" spans="29:29" ht="15.75" customHeight="1">
      <c r="AC164" s="31"/>
    </row>
    <row r="165" spans="29:29" ht="15.75" customHeight="1">
      <c r="AC165" s="31"/>
    </row>
    <row r="166" spans="29:29" ht="15.75" customHeight="1">
      <c r="AC166" s="31"/>
    </row>
    <row r="167" spans="29:29" ht="15.75" customHeight="1">
      <c r="AC167" s="31"/>
    </row>
    <row r="168" spans="29:29" ht="15.75" customHeight="1">
      <c r="AC168" s="31"/>
    </row>
    <row r="169" spans="29:29" ht="15.75" customHeight="1">
      <c r="AC169" s="31"/>
    </row>
    <row r="170" spans="29:29" ht="15.75" customHeight="1">
      <c r="AC170" s="31"/>
    </row>
    <row r="171" spans="29:29" ht="15.75" customHeight="1">
      <c r="AC171" s="31"/>
    </row>
    <row r="172" spans="29:29" ht="15.75" customHeight="1">
      <c r="AC172" s="31"/>
    </row>
    <row r="173" spans="29:29" ht="15.75" customHeight="1">
      <c r="AC173" s="31"/>
    </row>
    <row r="174" spans="29:29" ht="15.75" customHeight="1">
      <c r="AC174" s="31"/>
    </row>
    <row r="175" spans="29:29" ht="15.75" customHeight="1">
      <c r="AC175" s="31"/>
    </row>
    <row r="176" spans="29:29" ht="15.75" customHeight="1">
      <c r="AC176" s="31"/>
    </row>
    <row r="177" spans="29:29" ht="15.75" customHeight="1">
      <c r="AC177" s="31"/>
    </row>
    <row r="178" spans="29:29" ht="15.75" customHeight="1">
      <c r="AC178" s="31"/>
    </row>
    <row r="179" spans="29:29" ht="15.75" customHeight="1">
      <c r="AC179" s="31"/>
    </row>
    <row r="180" spans="29:29" ht="15.75" customHeight="1">
      <c r="AC180" s="31"/>
    </row>
    <row r="181" spans="29:29" ht="15.75" customHeight="1">
      <c r="AC181" s="31"/>
    </row>
    <row r="182" spans="29:29" ht="15.75" customHeight="1">
      <c r="AC182" s="31"/>
    </row>
    <row r="183" spans="29:29" ht="15.75" customHeight="1">
      <c r="AC183" s="31"/>
    </row>
    <row r="184" spans="29:29" ht="15.75" customHeight="1">
      <c r="AC184" s="31"/>
    </row>
    <row r="185" spans="29:29" ht="15.75" customHeight="1">
      <c r="AC185" s="31"/>
    </row>
    <row r="186" spans="29:29" ht="15.75" customHeight="1">
      <c r="AC186" s="31"/>
    </row>
    <row r="187" spans="29:29" ht="15.75" customHeight="1">
      <c r="AC187" s="31"/>
    </row>
    <row r="188" spans="29:29" ht="15.75" customHeight="1">
      <c r="AC188" s="31"/>
    </row>
    <row r="189" spans="29:29" ht="15.75" customHeight="1">
      <c r="AC189" s="31"/>
    </row>
    <row r="190" spans="29:29" ht="15.75" customHeight="1">
      <c r="AC190" s="31"/>
    </row>
    <row r="191" spans="29:29" ht="15.75" customHeight="1">
      <c r="AC191" s="31"/>
    </row>
    <row r="192" spans="29:29" ht="15.75" customHeight="1">
      <c r="AC192" s="31"/>
    </row>
    <row r="193" spans="29:29" ht="15.75" customHeight="1">
      <c r="AC193" s="31"/>
    </row>
    <row r="194" spans="29:29" ht="15.75" customHeight="1">
      <c r="AC194" s="31"/>
    </row>
    <row r="195" spans="29:29" ht="15.75" customHeight="1">
      <c r="AC195" s="31"/>
    </row>
    <row r="196" spans="29:29" ht="15.75" customHeight="1">
      <c r="AC196" s="31"/>
    </row>
    <row r="197" spans="29:29" ht="15.75" customHeight="1">
      <c r="AC197" s="31"/>
    </row>
    <row r="198" spans="29:29" ht="15.75" customHeight="1">
      <c r="AC198" s="31"/>
    </row>
    <row r="199" spans="29:29" ht="15.75" customHeight="1">
      <c r="AC199" s="31"/>
    </row>
    <row r="200" spans="29:29" ht="15.75" customHeight="1">
      <c r="AC200" s="31"/>
    </row>
    <row r="201" spans="29:29" ht="15.75" customHeight="1">
      <c r="AC201" s="31"/>
    </row>
    <row r="202" spans="29:29" ht="15.75" customHeight="1">
      <c r="AC202" s="31"/>
    </row>
    <row r="203" spans="29:29" ht="15.75" customHeight="1">
      <c r="AC203" s="31"/>
    </row>
    <row r="204" spans="29:29" ht="15.75" customHeight="1">
      <c r="AC204" s="31"/>
    </row>
    <row r="205" spans="29:29" ht="15.75" customHeight="1">
      <c r="AC205" s="31"/>
    </row>
    <row r="206" spans="29:29" ht="15.75" customHeight="1">
      <c r="AC206" s="31"/>
    </row>
    <row r="207" spans="29:29" ht="15.75" customHeight="1">
      <c r="AC207" s="31"/>
    </row>
    <row r="208" spans="29:29" ht="15.75" customHeight="1">
      <c r="AC208" s="31"/>
    </row>
    <row r="209" spans="29:29" ht="15.75" customHeight="1">
      <c r="AC209" s="31"/>
    </row>
    <row r="210" spans="29:29" ht="15.75" customHeight="1">
      <c r="AC210" s="31"/>
    </row>
    <row r="211" spans="29:29" ht="15.75" customHeight="1">
      <c r="AC211" s="31"/>
    </row>
    <row r="212" spans="29:29" ht="15.75" customHeight="1">
      <c r="AC212" s="31"/>
    </row>
    <row r="213" spans="29:29" ht="15.75" customHeight="1">
      <c r="AC213" s="31"/>
    </row>
    <row r="214" spans="29:29" ht="15.75" customHeight="1">
      <c r="AC214" s="31"/>
    </row>
    <row r="215" spans="29:29" ht="15.75" customHeight="1">
      <c r="AC215" s="31"/>
    </row>
    <row r="216" spans="29:29" ht="15.75" customHeight="1">
      <c r="AC216" s="31"/>
    </row>
    <row r="217" spans="29:29" ht="15.75" customHeight="1">
      <c r="AC217" s="31"/>
    </row>
    <row r="218" spans="29:29" ht="15.75" customHeight="1">
      <c r="AC218" s="31"/>
    </row>
    <row r="219" spans="29:29" ht="15.75" customHeight="1">
      <c r="AC219" s="31"/>
    </row>
    <row r="220" spans="29:29" ht="15.75" customHeight="1">
      <c r="AC220" s="31"/>
    </row>
    <row r="221" spans="29:29" ht="15.75" customHeight="1">
      <c r="AC221" s="31"/>
    </row>
    <row r="222" spans="29:29" ht="15.75" customHeight="1">
      <c r="AC222" s="31"/>
    </row>
    <row r="223" spans="29:29" ht="15.75" customHeight="1">
      <c r="AC223" s="31"/>
    </row>
    <row r="224" spans="29:29" ht="15.75" customHeight="1">
      <c r="AC224" s="31"/>
    </row>
    <row r="225" spans="29:29" ht="15.75" customHeight="1">
      <c r="AC225" s="31"/>
    </row>
    <row r="226" spans="29:29" ht="15.75" customHeight="1">
      <c r="AC226" s="31"/>
    </row>
    <row r="227" spans="29:29" ht="15.75" customHeight="1">
      <c r="AC227" s="31"/>
    </row>
    <row r="228" spans="29:29" ht="15.75" customHeight="1">
      <c r="AC228" s="31"/>
    </row>
    <row r="229" spans="29:29" ht="15.75" customHeight="1">
      <c r="AC229" s="31"/>
    </row>
    <row r="230" spans="29:29" ht="15.75" customHeight="1">
      <c r="AC230" s="31"/>
    </row>
    <row r="231" spans="29:29" ht="15.75" customHeight="1">
      <c r="AC231" s="31"/>
    </row>
    <row r="232" spans="29:29" ht="15.75" customHeight="1">
      <c r="AC232" s="31"/>
    </row>
    <row r="233" spans="29:29" ht="15.75" customHeight="1">
      <c r="AC233" s="31"/>
    </row>
    <row r="234" spans="29:29" ht="15.75" customHeight="1">
      <c r="AC234" s="31"/>
    </row>
    <row r="235" spans="29:29" ht="15.75" customHeight="1">
      <c r="AC235" s="31"/>
    </row>
    <row r="236" spans="29:29" ht="15.75" customHeight="1">
      <c r="AC236" s="31"/>
    </row>
    <row r="237" spans="29:29" ht="15.75" customHeight="1">
      <c r="AC237" s="31"/>
    </row>
    <row r="238" spans="29:29" ht="15.75" customHeight="1">
      <c r="AC238" s="31"/>
    </row>
    <row r="239" spans="29:29" ht="15.75" customHeight="1">
      <c r="AC239" s="31"/>
    </row>
    <row r="240" spans="29:29" ht="15.75" customHeight="1">
      <c r="AC240" s="31"/>
    </row>
    <row r="241" spans="29:29" ht="15.75" customHeight="1">
      <c r="AC241" s="31"/>
    </row>
    <row r="242" spans="29:29" ht="15.75" customHeight="1">
      <c r="AC242" s="31"/>
    </row>
    <row r="243" spans="29:29" ht="15.75" customHeight="1">
      <c r="AC243" s="31"/>
    </row>
    <row r="244" spans="29:29" ht="15.75" customHeight="1">
      <c r="AC244" s="31"/>
    </row>
    <row r="245" spans="29:29" ht="15.75" customHeight="1">
      <c r="AC245" s="31"/>
    </row>
    <row r="246" spans="29:29" ht="15.75" customHeight="1">
      <c r="AC246" s="31"/>
    </row>
    <row r="247" spans="29:29" ht="15.75" customHeight="1">
      <c r="AC247" s="31"/>
    </row>
    <row r="248" spans="29:29" ht="15.75" customHeight="1">
      <c r="AC248" s="31"/>
    </row>
    <row r="249" spans="29:29" ht="15.75" customHeight="1">
      <c r="AC249" s="31"/>
    </row>
    <row r="250" spans="29:29" ht="15.75" customHeight="1">
      <c r="AC250" s="31"/>
    </row>
    <row r="251" spans="29:29" ht="15.75" customHeight="1">
      <c r="AC251" s="31"/>
    </row>
    <row r="252" spans="29:29" ht="15.75" customHeight="1">
      <c r="AC252" s="31"/>
    </row>
    <row r="253" spans="29:29" ht="15.75" customHeight="1">
      <c r="AC253" s="31"/>
    </row>
    <row r="254" spans="29:29" ht="15.75" customHeight="1">
      <c r="AC254" s="31"/>
    </row>
    <row r="255" spans="29:29" ht="15.75" customHeight="1">
      <c r="AC255" s="31"/>
    </row>
    <row r="256" spans="29:29" ht="15.75" customHeight="1">
      <c r="AC256" s="31"/>
    </row>
    <row r="257" spans="29:29" ht="15.75" customHeight="1">
      <c r="AC257" s="31"/>
    </row>
    <row r="258" spans="29:29" ht="15.75" customHeight="1">
      <c r="AC258" s="31"/>
    </row>
    <row r="259" spans="29:29" ht="15.75" customHeight="1">
      <c r="AC259" s="31"/>
    </row>
    <row r="260" spans="29:29" ht="15.75" customHeight="1">
      <c r="AC260" s="31"/>
    </row>
    <row r="261" spans="29:29" ht="15.75" customHeight="1">
      <c r="AC261" s="31"/>
    </row>
    <row r="262" spans="29:29" ht="15.75" customHeight="1">
      <c r="AC262" s="31"/>
    </row>
    <row r="263" spans="29:29" ht="15.75" customHeight="1">
      <c r="AC263" s="31"/>
    </row>
    <row r="264" spans="29:29" ht="15.75" customHeight="1">
      <c r="AC264" s="31"/>
    </row>
    <row r="265" spans="29:29" ht="15.75" customHeight="1">
      <c r="AC265" s="31"/>
    </row>
    <row r="266" spans="29:29" ht="15.75" customHeight="1">
      <c r="AC266" s="31"/>
    </row>
    <row r="267" spans="29:29" ht="15.75" customHeight="1">
      <c r="AC267" s="31"/>
    </row>
    <row r="268" spans="29:29" ht="15.75" customHeight="1">
      <c r="AC268" s="31"/>
    </row>
    <row r="269" spans="29:29" ht="15.75" customHeight="1">
      <c r="AC269" s="31"/>
    </row>
    <row r="270" spans="29:29" ht="15.75" customHeight="1">
      <c r="AC270" s="31"/>
    </row>
    <row r="271" spans="29:29" ht="15.75" customHeight="1">
      <c r="AC271" s="31"/>
    </row>
    <row r="272" spans="29:29" ht="15.75" customHeight="1">
      <c r="AC272" s="31"/>
    </row>
    <row r="273" spans="29:29" ht="15.75" customHeight="1">
      <c r="AC273" s="31"/>
    </row>
    <row r="274" spans="29:29" ht="15.75" customHeight="1">
      <c r="AC274" s="31"/>
    </row>
    <row r="275" spans="29:29" ht="15.75" customHeight="1">
      <c r="AC275" s="31"/>
    </row>
    <row r="276" spans="29:29" ht="15.75" customHeight="1">
      <c r="AC276" s="31"/>
    </row>
    <row r="277" spans="29:29" ht="15.75" customHeight="1">
      <c r="AC277" s="31"/>
    </row>
    <row r="278" spans="29:29" ht="15.75" customHeight="1">
      <c r="AC278" s="31"/>
    </row>
    <row r="279" spans="29:29" ht="15.75" customHeight="1">
      <c r="AC279" s="31"/>
    </row>
    <row r="280" spans="29:29" ht="15.75" customHeight="1">
      <c r="AC280" s="31"/>
    </row>
    <row r="281" spans="29:29" ht="15.75" customHeight="1">
      <c r="AC281" s="31"/>
    </row>
    <row r="282" spans="29:29" ht="15.75" customHeight="1">
      <c r="AC282" s="31"/>
    </row>
    <row r="283" spans="29:29" ht="15.75" customHeight="1">
      <c r="AC283" s="31"/>
    </row>
    <row r="284" spans="29:29" ht="15.75" customHeight="1">
      <c r="AC284" s="31"/>
    </row>
    <row r="285" spans="29:29" ht="15.75" customHeight="1">
      <c r="AC285" s="31"/>
    </row>
    <row r="286" spans="29:29" ht="15.75" customHeight="1">
      <c r="AC286" s="31"/>
    </row>
    <row r="287" spans="29:29" ht="15.75" customHeight="1">
      <c r="AC287" s="31"/>
    </row>
    <row r="288" spans="29:29" ht="15.75" customHeight="1">
      <c r="AC288" s="31"/>
    </row>
    <row r="289" spans="29:29" ht="15.75" customHeight="1">
      <c r="AC289" s="31"/>
    </row>
    <row r="290" spans="29:29" ht="15.75" customHeight="1">
      <c r="AC290" s="31"/>
    </row>
    <row r="291" spans="29:29" ht="15.75" customHeight="1">
      <c r="AC291" s="31"/>
    </row>
    <row r="292" spans="29:29" ht="15.75" customHeight="1">
      <c r="AC292" s="31"/>
    </row>
    <row r="293" spans="29:29" ht="15.75" customHeight="1">
      <c r="AC293" s="31"/>
    </row>
    <row r="294" spans="29:29" ht="15.75" customHeight="1">
      <c r="AC294" s="31"/>
    </row>
    <row r="295" spans="29:29" ht="15.75" customHeight="1">
      <c r="AC295" s="31"/>
    </row>
    <row r="296" spans="29:29" ht="15.75" customHeight="1">
      <c r="AC296" s="31"/>
    </row>
    <row r="297" spans="29:29" ht="15.75" customHeight="1">
      <c r="AC297" s="31"/>
    </row>
    <row r="298" spans="29:29" ht="15.75" customHeight="1">
      <c r="AC298" s="31"/>
    </row>
    <row r="299" spans="29:29" ht="15.75" customHeight="1">
      <c r="AC299" s="31"/>
    </row>
    <row r="300" spans="29:29" ht="15.75" customHeight="1">
      <c r="AC300" s="31"/>
    </row>
    <row r="301" spans="29:29" ht="15.75" customHeight="1">
      <c r="AC301" s="31"/>
    </row>
    <row r="302" spans="29:29" ht="15.75" customHeight="1">
      <c r="AC302" s="31"/>
    </row>
    <row r="303" spans="29:29" ht="15.75" customHeight="1">
      <c r="AC303" s="31"/>
    </row>
    <row r="304" spans="29:29" ht="15.75" customHeight="1">
      <c r="AC304" s="31"/>
    </row>
    <row r="305" spans="29:29" ht="15.75" customHeight="1">
      <c r="AC305" s="31"/>
    </row>
    <row r="306" spans="29:29" ht="15.75" customHeight="1">
      <c r="AC306" s="31"/>
    </row>
    <row r="307" spans="29:29" ht="15.75" customHeight="1">
      <c r="AC307" s="31"/>
    </row>
    <row r="308" spans="29:29" ht="15.75" customHeight="1">
      <c r="AC308" s="31"/>
    </row>
    <row r="309" spans="29:29" ht="15.75" customHeight="1">
      <c r="AC309" s="31"/>
    </row>
    <row r="310" spans="29:29" ht="15.75" customHeight="1">
      <c r="AC310" s="31"/>
    </row>
    <row r="311" spans="29:29" ht="15.75" customHeight="1">
      <c r="AC311" s="31"/>
    </row>
    <row r="312" spans="29:29" ht="15.75" customHeight="1">
      <c r="AC312" s="31"/>
    </row>
    <row r="313" spans="29:29" ht="15.75" customHeight="1">
      <c r="AC313" s="31"/>
    </row>
    <row r="314" spans="29:29" ht="15.75" customHeight="1">
      <c r="AC314" s="31"/>
    </row>
    <row r="315" spans="29:29" ht="15.75" customHeight="1">
      <c r="AC315" s="31"/>
    </row>
    <row r="316" spans="29:29" ht="15.75" customHeight="1">
      <c r="AC316" s="31"/>
    </row>
    <row r="317" spans="29:29" ht="15.75" customHeight="1">
      <c r="AC317" s="31"/>
    </row>
    <row r="318" spans="29:29" ht="15.75" customHeight="1">
      <c r="AC318" s="31"/>
    </row>
    <row r="319" spans="29:29" ht="15.75" customHeight="1">
      <c r="AC319" s="31"/>
    </row>
    <row r="320" spans="29:29" ht="15.75" customHeight="1">
      <c r="AC320" s="31"/>
    </row>
    <row r="321" spans="29:29" ht="15.75" customHeight="1">
      <c r="AC321" s="31"/>
    </row>
    <row r="322" spans="29:29" ht="15.75" customHeight="1">
      <c r="AC322" s="31"/>
    </row>
    <row r="323" spans="29:29" ht="15.75" customHeight="1">
      <c r="AC323" s="31"/>
    </row>
    <row r="324" spans="29:29" ht="15.75" customHeight="1">
      <c r="AC324" s="31"/>
    </row>
    <row r="325" spans="29:29" ht="15.75" customHeight="1">
      <c r="AC325" s="31"/>
    </row>
    <row r="326" spans="29:29" ht="15.75" customHeight="1">
      <c r="AC326" s="31"/>
    </row>
    <row r="327" spans="29:29" ht="15.75" customHeight="1">
      <c r="AC327" s="31"/>
    </row>
    <row r="328" spans="29:29" ht="15.75" customHeight="1">
      <c r="AC328" s="31"/>
    </row>
    <row r="329" spans="29:29" ht="15.75" customHeight="1">
      <c r="AC329" s="31"/>
    </row>
    <row r="330" spans="29:29" ht="15.75" customHeight="1">
      <c r="AC330" s="31"/>
    </row>
    <row r="331" spans="29:29" ht="15.75" customHeight="1">
      <c r="AC331" s="31"/>
    </row>
    <row r="332" spans="29:29" ht="15.75" customHeight="1">
      <c r="AC332" s="31"/>
    </row>
    <row r="333" spans="29:29" ht="15.75" customHeight="1">
      <c r="AC333" s="31"/>
    </row>
    <row r="334" spans="29:29" ht="15.75" customHeight="1">
      <c r="AC334" s="31"/>
    </row>
    <row r="335" spans="29:29" ht="15.75" customHeight="1">
      <c r="AC335" s="31"/>
    </row>
    <row r="336" spans="29:29" ht="15.75" customHeight="1">
      <c r="AC336" s="31"/>
    </row>
    <row r="337" spans="29:29" ht="15.75" customHeight="1">
      <c r="AC337" s="31"/>
    </row>
    <row r="338" spans="29:29" ht="15.75" customHeight="1">
      <c r="AC338" s="31"/>
    </row>
    <row r="339" spans="29:29" ht="15.75" customHeight="1">
      <c r="AC339" s="31"/>
    </row>
    <row r="340" spans="29:29" ht="15.75" customHeight="1">
      <c r="AC340" s="31"/>
    </row>
    <row r="341" spans="29:29" ht="15.75" customHeight="1">
      <c r="AC341" s="31"/>
    </row>
    <row r="342" spans="29:29" ht="15.75" customHeight="1">
      <c r="AC342" s="31"/>
    </row>
    <row r="343" spans="29:29" ht="15.75" customHeight="1">
      <c r="AC343" s="31"/>
    </row>
    <row r="344" spans="29:29" ht="15.75" customHeight="1">
      <c r="AC344" s="31"/>
    </row>
    <row r="345" spans="29:29" ht="15.75" customHeight="1">
      <c r="AC345" s="31"/>
    </row>
    <row r="346" spans="29:29" ht="15.75" customHeight="1">
      <c r="AC346" s="31"/>
    </row>
    <row r="347" spans="29:29" ht="15.75" customHeight="1">
      <c r="AC347" s="31"/>
    </row>
    <row r="348" spans="29:29" ht="15.75" customHeight="1">
      <c r="AC348" s="31"/>
    </row>
    <row r="349" spans="29:29" ht="15.75" customHeight="1">
      <c r="AC349" s="31"/>
    </row>
    <row r="350" spans="29:29" ht="15.75" customHeight="1">
      <c r="AC350" s="31"/>
    </row>
    <row r="351" spans="29:29" ht="15.75" customHeight="1">
      <c r="AC351" s="31"/>
    </row>
    <row r="352" spans="29:29" ht="15.75" customHeight="1">
      <c r="AC352" s="31"/>
    </row>
    <row r="353" spans="29:29" ht="15.75" customHeight="1">
      <c r="AC353" s="31"/>
    </row>
    <row r="354" spans="29:29" ht="15.75" customHeight="1">
      <c r="AC354" s="31"/>
    </row>
    <row r="355" spans="29:29" ht="15.75" customHeight="1">
      <c r="AC355" s="31"/>
    </row>
    <row r="356" spans="29:29" ht="15.75" customHeight="1">
      <c r="AC356" s="31"/>
    </row>
    <row r="357" spans="29:29" ht="15.75" customHeight="1">
      <c r="AC357" s="31"/>
    </row>
    <row r="358" spans="29:29" ht="15.75" customHeight="1">
      <c r="AC358" s="31"/>
    </row>
    <row r="359" spans="29:29" ht="15.75" customHeight="1">
      <c r="AC359" s="31"/>
    </row>
    <row r="360" spans="29:29" ht="15.75" customHeight="1">
      <c r="AC360" s="31"/>
    </row>
    <row r="361" spans="29:29" ht="15.75" customHeight="1">
      <c r="AC361" s="31"/>
    </row>
    <row r="362" spans="29:29" ht="15.75" customHeight="1">
      <c r="AC362" s="31"/>
    </row>
    <row r="363" spans="29:29" ht="15.75" customHeight="1">
      <c r="AC363" s="31"/>
    </row>
    <row r="364" spans="29:29" ht="15.75" customHeight="1">
      <c r="AC364" s="31"/>
    </row>
    <row r="365" spans="29:29" ht="15.75" customHeight="1">
      <c r="AC365" s="31"/>
    </row>
    <row r="366" spans="29:29" ht="15.75" customHeight="1">
      <c r="AC366" s="31"/>
    </row>
    <row r="367" spans="29:29" ht="15.75" customHeight="1">
      <c r="AC367" s="31"/>
    </row>
    <row r="368" spans="29:29" ht="15.75" customHeight="1">
      <c r="AC368" s="31"/>
    </row>
    <row r="369" spans="29:29" ht="15.75" customHeight="1">
      <c r="AC369" s="31"/>
    </row>
    <row r="370" spans="29:29" ht="15.75" customHeight="1">
      <c r="AC370" s="31"/>
    </row>
    <row r="371" spans="29:29" ht="15.75" customHeight="1">
      <c r="AC371" s="31"/>
    </row>
    <row r="372" spans="29:29" ht="15.75" customHeight="1">
      <c r="AC372" s="31"/>
    </row>
    <row r="373" spans="29:29" ht="15.75" customHeight="1">
      <c r="AC373" s="31"/>
    </row>
    <row r="374" spans="29:29" ht="15.75" customHeight="1">
      <c r="AC374" s="31"/>
    </row>
    <row r="375" spans="29:29" ht="15.75" customHeight="1">
      <c r="AC375" s="31"/>
    </row>
    <row r="376" spans="29:29" ht="15.75" customHeight="1">
      <c r="AC376" s="31"/>
    </row>
    <row r="377" spans="29:29" ht="15.75" customHeight="1">
      <c r="AC377" s="31"/>
    </row>
    <row r="378" spans="29:29" ht="15.75" customHeight="1">
      <c r="AC378" s="31"/>
    </row>
    <row r="379" spans="29:29" ht="15.75" customHeight="1">
      <c r="AC379" s="31"/>
    </row>
    <row r="380" spans="29:29" ht="15.75" customHeight="1">
      <c r="AC380" s="31"/>
    </row>
    <row r="381" spans="29:29" ht="15.75" customHeight="1">
      <c r="AC381" s="31"/>
    </row>
    <row r="382" spans="29:29" ht="15.75" customHeight="1">
      <c r="AC382" s="31"/>
    </row>
    <row r="383" spans="29:29" ht="15.75" customHeight="1">
      <c r="AC383" s="31"/>
    </row>
    <row r="384" spans="29:29" ht="15.75" customHeight="1">
      <c r="AC384" s="31"/>
    </row>
    <row r="385" spans="29:29" ht="15.75" customHeight="1">
      <c r="AC385" s="31"/>
    </row>
    <row r="386" spans="29:29" ht="15.75" customHeight="1">
      <c r="AC386" s="31"/>
    </row>
    <row r="387" spans="29:29" ht="15.75" customHeight="1">
      <c r="AC387" s="31"/>
    </row>
    <row r="388" spans="29:29" ht="15.75" customHeight="1">
      <c r="AC388" s="31"/>
    </row>
    <row r="389" spans="29:29" ht="15.75" customHeight="1">
      <c r="AC389" s="31"/>
    </row>
    <row r="390" spans="29:29" ht="15.75" customHeight="1">
      <c r="AC390" s="31"/>
    </row>
    <row r="391" spans="29:29" ht="15.75" customHeight="1">
      <c r="AC391" s="31"/>
    </row>
    <row r="392" spans="29:29" ht="15.75" customHeight="1">
      <c r="AC392" s="31"/>
    </row>
    <row r="393" spans="29:29" ht="15.75" customHeight="1">
      <c r="AC393" s="31"/>
    </row>
    <row r="394" spans="29:29" ht="15.75" customHeight="1">
      <c r="AC394" s="31"/>
    </row>
    <row r="395" spans="29:29" ht="15.75" customHeight="1">
      <c r="AC395" s="31"/>
    </row>
    <row r="396" spans="29:29" ht="15.75" customHeight="1">
      <c r="AC396" s="31"/>
    </row>
    <row r="397" spans="29:29" ht="15.75" customHeight="1">
      <c r="AC397" s="31"/>
    </row>
    <row r="398" spans="29:29" ht="15.75" customHeight="1">
      <c r="AC398" s="31"/>
    </row>
    <row r="399" spans="29:29" ht="15.75" customHeight="1">
      <c r="AC399" s="31"/>
    </row>
    <row r="400" spans="29:29" ht="15.75" customHeight="1">
      <c r="AC400" s="31"/>
    </row>
    <row r="401" spans="29:29" ht="15.75" customHeight="1">
      <c r="AC401" s="31"/>
    </row>
    <row r="402" spans="29:29" ht="15.75" customHeight="1">
      <c r="AC402" s="31"/>
    </row>
    <row r="403" spans="29:29" ht="15.75" customHeight="1">
      <c r="AC403" s="31"/>
    </row>
    <row r="404" spans="29:29" ht="15.75" customHeight="1">
      <c r="AC404" s="31"/>
    </row>
    <row r="405" spans="29:29" ht="15.75" customHeight="1">
      <c r="AC405" s="31"/>
    </row>
    <row r="406" spans="29:29" ht="15.75" customHeight="1">
      <c r="AC406" s="31"/>
    </row>
    <row r="407" spans="29:29" ht="15.75" customHeight="1">
      <c r="AC407" s="31"/>
    </row>
    <row r="408" spans="29:29" ht="15.75" customHeight="1">
      <c r="AC408" s="31"/>
    </row>
    <row r="409" spans="29:29" ht="15.75" customHeight="1">
      <c r="AC409" s="31"/>
    </row>
    <row r="410" spans="29:29" ht="15.75" customHeight="1">
      <c r="AC410" s="31"/>
    </row>
    <row r="411" spans="29:29" ht="15.75" customHeight="1">
      <c r="AC411" s="31"/>
    </row>
    <row r="412" spans="29:29" ht="15.75" customHeight="1">
      <c r="AC412" s="31"/>
    </row>
    <row r="413" spans="29:29" ht="15.75" customHeight="1">
      <c r="AC413" s="31"/>
    </row>
    <row r="414" spans="29:29" ht="15.75" customHeight="1">
      <c r="AC414" s="31"/>
    </row>
    <row r="415" spans="29:29" ht="15.75" customHeight="1">
      <c r="AC415" s="31"/>
    </row>
    <row r="416" spans="29:29" ht="15.75" customHeight="1">
      <c r="AC416" s="31"/>
    </row>
    <row r="417" spans="29:29" ht="15.75" customHeight="1">
      <c r="AC417" s="31"/>
    </row>
    <row r="418" spans="29:29" ht="15.75" customHeight="1">
      <c r="AC418" s="31"/>
    </row>
    <row r="419" spans="29:29" ht="15.75" customHeight="1">
      <c r="AC419" s="31"/>
    </row>
    <row r="420" spans="29:29" ht="15.75" customHeight="1">
      <c r="AC420" s="31"/>
    </row>
    <row r="421" spans="29:29" ht="15.75" customHeight="1">
      <c r="AC421" s="31"/>
    </row>
    <row r="422" spans="29:29" ht="15.75" customHeight="1">
      <c r="AC422" s="31"/>
    </row>
    <row r="423" spans="29:29" ht="15.75" customHeight="1">
      <c r="AC423" s="31"/>
    </row>
    <row r="424" spans="29:29" ht="15.75" customHeight="1">
      <c r="AC424" s="31"/>
    </row>
    <row r="425" spans="29:29" ht="15.75" customHeight="1">
      <c r="AC425" s="31"/>
    </row>
    <row r="426" spans="29:29" ht="15.75" customHeight="1">
      <c r="AC426" s="31"/>
    </row>
    <row r="427" spans="29:29" ht="15.75" customHeight="1">
      <c r="AC427" s="31"/>
    </row>
    <row r="428" spans="29:29" ht="15.75" customHeight="1">
      <c r="AC428" s="31"/>
    </row>
    <row r="429" spans="29:29" ht="15.75" customHeight="1">
      <c r="AC429" s="31"/>
    </row>
    <row r="430" spans="29:29" ht="15.75" customHeight="1">
      <c r="AC430" s="31"/>
    </row>
    <row r="431" spans="29:29" ht="15.75" customHeight="1">
      <c r="AC431" s="31"/>
    </row>
    <row r="432" spans="29:29" ht="15.75" customHeight="1">
      <c r="AC432" s="31"/>
    </row>
    <row r="433" spans="29:29" ht="15.75" customHeight="1">
      <c r="AC433" s="31"/>
    </row>
    <row r="434" spans="29:29" ht="15.75" customHeight="1">
      <c r="AC434" s="31"/>
    </row>
    <row r="435" spans="29:29" ht="15.75" customHeight="1">
      <c r="AC435" s="31"/>
    </row>
    <row r="436" spans="29:29" ht="15.75" customHeight="1">
      <c r="AC436" s="31"/>
    </row>
    <row r="437" spans="29:29" ht="15.75" customHeight="1">
      <c r="AC437" s="31"/>
    </row>
    <row r="438" spans="29:29" ht="15.75" customHeight="1">
      <c r="AC438" s="31"/>
    </row>
    <row r="439" spans="29:29" ht="15.75" customHeight="1">
      <c r="AC439" s="31"/>
    </row>
    <row r="440" spans="29:29" ht="15.75" customHeight="1">
      <c r="AC440" s="31"/>
    </row>
    <row r="441" spans="29:29" ht="15.75" customHeight="1">
      <c r="AC441" s="31"/>
    </row>
    <row r="442" spans="29:29" ht="15.75" customHeight="1">
      <c r="AC442" s="31"/>
    </row>
    <row r="443" spans="29:29" ht="15.75" customHeight="1">
      <c r="AC443" s="31"/>
    </row>
    <row r="444" spans="29:29" ht="15.75" customHeight="1">
      <c r="AC444" s="31"/>
    </row>
    <row r="445" spans="29:29" ht="15.75" customHeight="1">
      <c r="AC445" s="31"/>
    </row>
    <row r="446" spans="29:29" ht="15.75" customHeight="1">
      <c r="AC446" s="31"/>
    </row>
    <row r="447" spans="29:29" ht="15.75" customHeight="1">
      <c r="AC447" s="31"/>
    </row>
    <row r="448" spans="29:29" ht="15.75" customHeight="1">
      <c r="AC448" s="31"/>
    </row>
    <row r="449" spans="29:29" ht="15.75" customHeight="1">
      <c r="AC449" s="31"/>
    </row>
    <row r="450" spans="29:29" ht="15.75" customHeight="1">
      <c r="AC450" s="31"/>
    </row>
    <row r="451" spans="29:29" ht="15.75" customHeight="1">
      <c r="AC451" s="31"/>
    </row>
    <row r="452" spans="29:29" ht="15.75" customHeight="1">
      <c r="AC452" s="31"/>
    </row>
    <row r="453" spans="29:29" ht="15.75" customHeight="1">
      <c r="AC453" s="31"/>
    </row>
    <row r="454" spans="29:29" ht="15.75" customHeight="1">
      <c r="AC454" s="31"/>
    </row>
    <row r="455" spans="29:29" ht="15.75" customHeight="1">
      <c r="AC455" s="31"/>
    </row>
    <row r="456" spans="29:29" ht="15.75" customHeight="1">
      <c r="AC456" s="31"/>
    </row>
    <row r="457" spans="29:29" ht="15.75" customHeight="1">
      <c r="AC457" s="31"/>
    </row>
    <row r="458" spans="29:29" ht="15.75" customHeight="1">
      <c r="AC458" s="31"/>
    </row>
    <row r="459" spans="29:29" ht="15.75" customHeight="1">
      <c r="AC459" s="31"/>
    </row>
    <row r="460" spans="29:29" ht="15.75" customHeight="1">
      <c r="AC460" s="31"/>
    </row>
    <row r="461" spans="29:29" ht="15.75" customHeight="1">
      <c r="AC461" s="31"/>
    </row>
    <row r="462" spans="29:29" ht="15.75" customHeight="1">
      <c r="AC462" s="31"/>
    </row>
    <row r="463" spans="29:29" ht="15.75" customHeight="1">
      <c r="AC463" s="31"/>
    </row>
    <row r="464" spans="29:29" ht="15.75" customHeight="1">
      <c r="AC464" s="31"/>
    </row>
    <row r="465" spans="29:29" ht="15.75" customHeight="1">
      <c r="AC465" s="31"/>
    </row>
    <row r="466" spans="29:29" ht="15.75" customHeight="1">
      <c r="AC466" s="31"/>
    </row>
    <row r="467" spans="29:29" ht="15.75" customHeight="1">
      <c r="AC467" s="31"/>
    </row>
    <row r="468" spans="29:29" ht="15.75" customHeight="1">
      <c r="AC468" s="31"/>
    </row>
    <row r="469" spans="29:29" ht="15.75" customHeight="1">
      <c r="AC469" s="31"/>
    </row>
    <row r="470" spans="29:29" ht="15.75" customHeight="1">
      <c r="AC470" s="31"/>
    </row>
    <row r="471" spans="29:29" ht="15.75" customHeight="1">
      <c r="AC471" s="31"/>
    </row>
    <row r="472" spans="29:29" ht="15.75" customHeight="1">
      <c r="AC472" s="31"/>
    </row>
    <row r="473" spans="29:29" ht="15.75" customHeight="1">
      <c r="AC473" s="31"/>
    </row>
    <row r="474" spans="29:29" ht="15.75" customHeight="1">
      <c r="AC474" s="31"/>
    </row>
    <row r="475" spans="29:29" ht="15.75" customHeight="1">
      <c r="AC475" s="31"/>
    </row>
    <row r="476" spans="29:29" ht="15.75" customHeight="1">
      <c r="AC476" s="31"/>
    </row>
    <row r="477" spans="29:29" ht="15.75" customHeight="1">
      <c r="AC477" s="31"/>
    </row>
    <row r="478" spans="29:29" ht="15.75" customHeight="1">
      <c r="AC478" s="31"/>
    </row>
    <row r="479" spans="29:29" ht="15.75" customHeight="1">
      <c r="AC479" s="31"/>
    </row>
    <row r="480" spans="29:29" ht="15.75" customHeight="1">
      <c r="AC480" s="31"/>
    </row>
    <row r="481" spans="29:29" ht="15.75" customHeight="1">
      <c r="AC481" s="31"/>
    </row>
    <row r="482" spans="29:29" ht="15.75" customHeight="1">
      <c r="AC482" s="31"/>
    </row>
    <row r="483" spans="29:29" ht="15.75" customHeight="1">
      <c r="AC483" s="31"/>
    </row>
    <row r="484" spans="29:29" ht="15.75" customHeight="1">
      <c r="AC484" s="31"/>
    </row>
    <row r="485" spans="29:29" ht="15.75" customHeight="1">
      <c r="AC485" s="31"/>
    </row>
    <row r="486" spans="29:29" ht="15.75" customHeight="1">
      <c r="AC486" s="31"/>
    </row>
    <row r="487" spans="29:29" ht="15.75" customHeight="1">
      <c r="AC487" s="31"/>
    </row>
    <row r="488" spans="29:29" ht="15.75" customHeight="1">
      <c r="AC488" s="31"/>
    </row>
    <row r="489" spans="29:29" ht="15.75" customHeight="1">
      <c r="AC489" s="31"/>
    </row>
    <row r="490" spans="29:29" ht="15.75" customHeight="1">
      <c r="AC490" s="31"/>
    </row>
    <row r="491" spans="29:29" ht="15.75" customHeight="1">
      <c r="AC491" s="31"/>
    </row>
    <row r="492" spans="29:29" ht="15.75" customHeight="1">
      <c r="AC492" s="31"/>
    </row>
    <row r="493" spans="29:29" ht="15.75" customHeight="1">
      <c r="AC493" s="31"/>
    </row>
    <row r="494" spans="29:29" ht="15.75" customHeight="1">
      <c r="AC494" s="31"/>
    </row>
    <row r="495" spans="29:29" ht="15.75" customHeight="1">
      <c r="AC495" s="31"/>
    </row>
    <row r="496" spans="29:29" ht="15.75" customHeight="1">
      <c r="AC496" s="31"/>
    </row>
    <row r="497" spans="29:29" ht="15.75" customHeight="1">
      <c r="AC497" s="31"/>
    </row>
    <row r="498" spans="29:29" ht="15.75" customHeight="1">
      <c r="AC498" s="31"/>
    </row>
    <row r="499" spans="29:29" ht="15.75" customHeight="1">
      <c r="AC499" s="31"/>
    </row>
    <row r="500" spans="29:29" ht="15.75" customHeight="1">
      <c r="AC500" s="31"/>
    </row>
    <row r="501" spans="29:29" ht="15.75" customHeight="1">
      <c r="AC501" s="31"/>
    </row>
    <row r="502" spans="29:29" ht="15.75" customHeight="1">
      <c r="AC502" s="31"/>
    </row>
    <row r="503" spans="29:29" ht="15.75" customHeight="1">
      <c r="AC503" s="31"/>
    </row>
    <row r="504" spans="29:29" ht="15.75" customHeight="1">
      <c r="AC504" s="31"/>
    </row>
    <row r="505" spans="29:29" ht="15.75" customHeight="1">
      <c r="AC505" s="31"/>
    </row>
    <row r="506" spans="29:29" ht="15.75" customHeight="1">
      <c r="AC506" s="31"/>
    </row>
    <row r="507" spans="29:29" ht="15.75" customHeight="1">
      <c r="AC507" s="31"/>
    </row>
    <row r="508" spans="29:29" ht="15.75" customHeight="1">
      <c r="AC508" s="31"/>
    </row>
    <row r="509" spans="29:29" ht="15.75" customHeight="1">
      <c r="AC509" s="31"/>
    </row>
    <row r="510" spans="29:29" ht="15.75" customHeight="1">
      <c r="AC510" s="31"/>
    </row>
    <row r="511" spans="29:29" ht="15.75" customHeight="1">
      <c r="AC511" s="31"/>
    </row>
    <row r="512" spans="29:29" ht="15.75" customHeight="1">
      <c r="AC512" s="31"/>
    </row>
    <row r="513" spans="29:29" ht="15.75" customHeight="1">
      <c r="AC513" s="31"/>
    </row>
    <row r="514" spans="29:29" ht="15.75" customHeight="1">
      <c r="AC514" s="31"/>
    </row>
    <row r="515" spans="29:29" ht="15.75" customHeight="1">
      <c r="AC515" s="31"/>
    </row>
    <row r="516" spans="29:29" ht="15.75" customHeight="1">
      <c r="AC516" s="31"/>
    </row>
    <row r="517" spans="29:29" ht="15.75" customHeight="1">
      <c r="AC517" s="31"/>
    </row>
    <row r="518" spans="29:29" ht="15.75" customHeight="1">
      <c r="AC518" s="31"/>
    </row>
    <row r="519" spans="29:29" ht="15.75" customHeight="1">
      <c r="AC519" s="31"/>
    </row>
    <row r="520" spans="29:29" ht="15.75" customHeight="1">
      <c r="AC520" s="31"/>
    </row>
    <row r="521" spans="29:29" ht="15.75" customHeight="1">
      <c r="AC521" s="31"/>
    </row>
    <row r="522" spans="29:29" ht="15.75" customHeight="1">
      <c r="AC522" s="31"/>
    </row>
    <row r="523" spans="29:29" ht="15.75" customHeight="1">
      <c r="AC523" s="31"/>
    </row>
    <row r="524" spans="29:29" ht="15.75" customHeight="1">
      <c r="AC524" s="31"/>
    </row>
    <row r="525" spans="29:29" ht="15.75" customHeight="1">
      <c r="AC525" s="31"/>
    </row>
    <row r="526" spans="29:29" ht="15.75" customHeight="1">
      <c r="AC526" s="31"/>
    </row>
    <row r="527" spans="29:29" ht="15.75" customHeight="1">
      <c r="AC527" s="31"/>
    </row>
    <row r="528" spans="29:29" ht="15.75" customHeight="1">
      <c r="AC528" s="31"/>
    </row>
    <row r="529" spans="29:29" ht="15.75" customHeight="1">
      <c r="AC529" s="31"/>
    </row>
    <row r="530" spans="29:29" ht="15.75" customHeight="1">
      <c r="AC530" s="31"/>
    </row>
    <row r="531" spans="29:29" ht="15.75" customHeight="1">
      <c r="AC531" s="31"/>
    </row>
    <row r="532" spans="29:29" ht="15.75" customHeight="1">
      <c r="AC532" s="31"/>
    </row>
    <row r="533" spans="29:29" ht="15.75" customHeight="1">
      <c r="AC533" s="31"/>
    </row>
    <row r="534" spans="29:29" ht="15.75" customHeight="1">
      <c r="AC534" s="31"/>
    </row>
    <row r="535" spans="29:29" ht="15.75" customHeight="1">
      <c r="AC535" s="31"/>
    </row>
    <row r="536" spans="29:29" ht="15.75" customHeight="1">
      <c r="AC536" s="31"/>
    </row>
    <row r="537" spans="29:29" ht="15.75" customHeight="1">
      <c r="AC537" s="31"/>
    </row>
    <row r="538" spans="29:29" ht="15.75" customHeight="1">
      <c r="AC538" s="31"/>
    </row>
    <row r="539" spans="29:29" ht="15.75" customHeight="1">
      <c r="AC539" s="31"/>
    </row>
    <row r="540" spans="29:29" ht="15.75" customHeight="1">
      <c r="AC540" s="31"/>
    </row>
    <row r="541" spans="29:29" ht="15.75" customHeight="1">
      <c r="AC541" s="31"/>
    </row>
    <row r="542" spans="29:29" ht="15.75" customHeight="1">
      <c r="AC542" s="31"/>
    </row>
    <row r="543" spans="29:29" ht="15.75" customHeight="1">
      <c r="AC543" s="31"/>
    </row>
    <row r="544" spans="29:29" ht="15.75" customHeight="1">
      <c r="AC544" s="31"/>
    </row>
    <row r="545" spans="29:29" ht="15.75" customHeight="1">
      <c r="AC545" s="31"/>
    </row>
    <row r="546" spans="29:29" ht="15.75" customHeight="1">
      <c r="AC546" s="31"/>
    </row>
    <row r="547" spans="29:29" ht="15.75" customHeight="1">
      <c r="AC547" s="31"/>
    </row>
    <row r="548" spans="29:29" ht="15.75" customHeight="1">
      <c r="AC548" s="31"/>
    </row>
    <row r="549" spans="29:29" ht="15.75" customHeight="1">
      <c r="AC549" s="31"/>
    </row>
    <row r="550" spans="29:29" ht="15.75" customHeight="1">
      <c r="AC550" s="31"/>
    </row>
    <row r="551" spans="29:29" ht="15.75" customHeight="1">
      <c r="AC551" s="31"/>
    </row>
    <row r="552" spans="29:29" ht="15.75" customHeight="1">
      <c r="AC552" s="31"/>
    </row>
    <row r="553" spans="29:29" ht="15.75" customHeight="1">
      <c r="AC553" s="31"/>
    </row>
    <row r="554" spans="29:29" ht="15.75" customHeight="1">
      <c r="AC554" s="31"/>
    </row>
    <row r="555" spans="29:29" ht="15.75" customHeight="1">
      <c r="AC555" s="31"/>
    </row>
    <row r="556" spans="29:29" ht="15.75" customHeight="1">
      <c r="AC556" s="31"/>
    </row>
    <row r="557" spans="29:29" ht="15.75" customHeight="1">
      <c r="AC557" s="31"/>
    </row>
    <row r="558" spans="29:29" ht="15.75" customHeight="1">
      <c r="AC558" s="31"/>
    </row>
    <row r="559" spans="29:29" ht="15.75" customHeight="1">
      <c r="AC559" s="31"/>
    </row>
    <row r="560" spans="29:29" ht="15.75" customHeight="1">
      <c r="AC560" s="31"/>
    </row>
    <row r="561" spans="29:29" ht="15.75" customHeight="1">
      <c r="AC561" s="31"/>
    </row>
    <row r="562" spans="29:29" ht="15.75" customHeight="1">
      <c r="AC562" s="31"/>
    </row>
    <row r="563" spans="29:29" ht="15.75" customHeight="1">
      <c r="AC563" s="31"/>
    </row>
    <row r="564" spans="29:29" ht="15.75" customHeight="1">
      <c r="AC564" s="31"/>
    </row>
    <row r="565" spans="29:29" ht="15.75" customHeight="1">
      <c r="AC565" s="31"/>
    </row>
    <row r="566" spans="29:29" ht="15.75" customHeight="1">
      <c r="AC566" s="31"/>
    </row>
    <row r="567" spans="29:29" ht="15.75" customHeight="1">
      <c r="AC567" s="31"/>
    </row>
    <row r="568" spans="29:29" ht="15.75" customHeight="1">
      <c r="AC568" s="31"/>
    </row>
    <row r="569" spans="29:29" ht="15.75" customHeight="1">
      <c r="AC569" s="31"/>
    </row>
    <row r="570" spans="29:29" ht="15.75" customHeight="1">
      <c r="AC570" s="31"/>
    </row>
    <row r="571" spans="29:29" ht="15.75" customHeight="1">
      <c r="AC571" s="31"/>
    </row>
    <row r="572" spans="29:29" ht="15.75" customHeight="1">
      <c r="AC572" s="31"/>
    </row>
    <row r="573" spans="29:29" ht="15.75" customHeight="1">
      <c r="AC573" s="31"/>
    </row>
    <row r="574" spans="29:29" ht="15.75" customHeight="1">
      <c r="AC574" s="31"/>
    </row>
    <row r="575" spans="29:29" ht="15.75" customHeight="1">
      <c r="AC575" s="31"/>
    </row>
    <row r="576" spans="29:29" ht="15.75" customHeight="1">
      <c r="AC576" s="31"/>
    </row>
    <row r="577" spans="29:29" ht="15.75" customHeight="1">
      <c r="AC577" s="31"/>
    </row>
    <row r="578" spans="29:29" ht="15.75" customHeight="1">
      <c r="AC578" s="31"/>
    </row>
    <row r="579" spans="29:29" ht="15.75" customHeight="1">
      <c r="AC579" s="31"/>
    </row>
    <row r="580" spans="29:29" ht="15.75" customHeight="1">
      <c r="AC580" s="31"/>
    </row>
    <row r="581" spans="29:29" ht="15.75" customHeight="1">
      <c r="AC581" s="31"/>
    </row>
    <row r="582" spans="29:29" ht="15.75" customHeight="1">
      <c r="AC582" s="31"/>
    </row>
    <row r="583" spans="29:29" ht="15.75" customHeight="1">
      <c r="AC583" s="31"/>
    </row>
    <row r="584" spans="29:29" ht="15.75" customHeight="1">
      <c r="AC584" s="31"/>
    </row>
    <row r="585" spans="29:29" ht="15.75" customHeight="1">
      <c r="AC585" s="31"/>
    </row>
    <row r="586" spans="29:29" ht="15.75" customHeight="1">
      <c r="AC586" s="31"/>
    </row>
    <row r="587" spans="29:29" ht="15.75" customHeight="1">
      <c r="AC587" s="31"/>
    </row>
    <row r="588" spans="29:29" ht="15.75" customHeight="1">
      <c r="AC588" s="31"/>
    </row>
    <row r="589" spans="29:29" ht="15.75" customHeight="1">
      <c r="AC589" s="31"/>
    </row>
    <row r="590" spans="29:29" ht="15.75" customHeight="1">
      <c r="AC590" s="31"/>
    </row>
    <row r="591" spans="29:29" ht="15.75" customHeight="1">
      <c r="AC591" s="31"/>
    </row>
    <row r="592" spans="29:29" ht="15.75" customHeight="1">
      <c r="AC592" s="31"/>
    </row>
    <row r="593" spans="29:29" ht="15.75" customHeight="1">
      <c r="AC593" s="31"/>
    </row>
    <row r="594" spans="29:29" ht="15.75" customHeight="1">
      <c r="AC594" s="31"/>
    </row>
    <row r="595" spans="29:29" ht="15.75" customHeight="1">
      <c r="AC595" s="31"/>
    </row>
    <row r="596" spans="29:29" ht="15.75" customHeight="1">
      <c r="AC596" s="31"/>
    </row>
    <row r="597" spans="29:29" ht="15.75" customHeight="1">
      <c r="AC597" s="31"/>
    </row>
    <row r="598" spans="29:29" ht="15.75" customHeight="1">
      <c r="AC598" s="31"/>
    </row>
    <row r="599" spans="29:29" ht="15.75" customHeight="1">
      <c r="AC599" s="31"/>
    </row>
    <row r="600" spans="29:29" ht="15.75" customHeight="1">
      <c r="AC600" s="31"/>
    </row>
    <row r="601" spans="29:29" ht="15.75" customHeight="1">
      <c r="AC601" s="31"/>
    </row>
    <row r="602" spans="29:29" ht="15.75" customHeight="1">
      <c r="AC602" s="31"/>
    </row>
    <row r="603" spans="29:29" ht="15.75" customHeight="1">
      <c r="AC603" s="31"/>
    </row>
    <row r="604" spans="29:29" ht="15.75" customHeight="1">
      <c r="AC604" s="31"/>
    </row>
    <row r="605" spans="29:29" ht="15.75" customHeight="1">
      <c r="AC605" s="31"/>
    </row>
    <row r="606" spans="29:29" ht="15.75" customHeight="1">
      <c r="AC606" s="31"/>
    </row>
    <row r="607" spans="29:29" ht="15.75" customHeight="1">
      <c r="AC607" s="31"/>
    </row>
    <row r="608" spans="29:29" ht="15.75" customHeight="1">
      <c r="AC608" s="31"/>
    </row>
    <row r="609" spans="29:29" ht="15.75" customHeight="1">
      <c r="AC609" s="31"/>
    </row>
    <row r="610" spans="29:29" ht="15.75" customHeight="1">
      <c r="AC610" s="31"/>
    </row>
    <row r="611" spans="29:29" ht="15.75" customHeight="1">
      <c r="AC611" s="31"/>
    </row>
    <row r="612" spans="29:29" ht="15.75" customHeight="1">
      <c r="AC612" s="31"/>
    </row>
    <row r="613" spans="29:29" ht="15.75" customHeight="1">
      <c r="AC613" s="31"/>
    </row>
    <row r="614" spans="29:29" ht="15.75" customHeight="1">
      <c r="AC614" s="31"/>
    </row>
    <row r="615" spans="29:29" ht="15.75" customHeight="1">
      <c r="AC615" s="31"/>
    </row>
    <row r="616" spans="29:29" ht="15.75" customHeight="1">
      <c r="AC616" s="31"/>
    </row>
    <row r="617" spans="29:29" ht="15.75" customHeight="1">
      <c r="AC617" s="31"/>
    </row>
    <row r="618" spans="29:29" ht="15.75" customHeight="1">
      <c r="AC618" s="31"/>
    </row>
    <row r="619" spans="29:29" ht="15.75" customHeight="1">
      <c r="AC619" s="31"/>
    </row>
    <row r="620" spans="29:29" ht="15.75" customHeight="1">
      <c r="AC620" s="31"/>
    </row>
    <row r="621" spans="29:29" ht="15.75" customHeight="1">
      <c r="AC621" s="31"/>
    </row>
    <row r="622" spans="29:29" ht="15.75" customHeight="1">
      <c r="AC622" s="31"/>
    </row>
    <row r="623" spans="29:29" ht="15.75" customHeight="1">
      <c r="AC623" s="31"/>
    </row>
    <row r="624" spans="29:29" ht="15.75" customHeight="1">
      <c r="AC624" s="31"/>
    </row>
    <row r="625" spans="29:29" ht="15.75" customHeight="1">
      <c r="AC625" s="31"/>
    </row>
    <row r="626" spans="29:29" ht="15.75" customHeight="1">
      <c r="AC626" s="31"/>
    </row>
    <row r="627" spans="29:29" ht="15.75" customHeight="1">
      <c r="AC627" s="31"/>
    </row>
    <row r="628" spans="29:29" ht="15.75" customHeight="1">
      <c r="AC628" s="31"/>
    </row>
    <row r="629" spans="29:29" ht="15.75" customHeight="1">
      <c r="AC629" s="31"/>
    </row>
    <row r="630" spans="29:29" ht="15.75" customHeight="1">
      <c r="AC630" s="31"/>
    </row>
    <row r="631" spans="29:29" ht="15.75" customHeight="1">
      <c r="AC631" s="31"/>
    </row>
    <row r="632" spans="29:29" ht="15.75" customHeight="1">
      <c r="AC632" s="31"/>
    </row>
    <row r="633" spans="29:29" ht="15.75" customHeight="1">
      <c r="AC633" s="31"/>
    </row>
    <row r="634" spans="29:29" ht="15.75" customHeight="1">
      <c r="AC634" s="31"/>
    </row>
    <row r="635" spans="29:29" ht="15.75" customHeight="1">
      <c r="AC635" s="31"/>
    </row>
    <row r="636" spans="29:29" ht="15.75" customHeight="1">
      <c r="AC636" s="31"/>
    </row>
    <row r="637" spans="29:29" ht="15.75" customHeight="1">
      <c r="AC637" s="31"/>
    </row>
    <row r="638" spans="29:29" ht="15.75" customHeight="1">
      <c r="AC638" s="31"/>
    </row>
    <row r="639" spans="29:29" ht="15.75" customHeight="1">
      <c r="AC639" s="31"/>
    </row>
    <row r="640" spans="29:29" ht="15.75" customHeight="1">
      <c r="AC640" s="31"/>
    </row>
    <row r="641" spans="29:29" ht="15.75" customHeight="1">
      <c r="AC641" s="31"/>
    </row>
    <row r="642" spans="29:29" ht="15.75" customHeight="1">
      <c r="AC642" s="31"/>
    </row>
    <row r="643" spans="29:29" ht="15.75" customHeight="1">
      <c r="AC643" s="31"/>
    </row>
    <row r="644" spans="29:29" ht="15.75" customHeight="1">
      <c r="AC644" s="31"/>
    </row>
    <row r="645" spans="29:29" ht="15.75" customHeight="1">
      <c r="AC645" s="31"/>
    </row>
    <row r="646" spans="29:29" ht="15.75" customHeight="1">
      <c r="AC646" s="31"/>
    </row>
    <row r="647" spans="29:29" ht="15.75" customHeight="1">
      <c r="AC647" s="31"/>
    </row>
    <row r="648" spans="29:29" ht="15.75" customHeight="1">
      <c r="AC648" s="31"/>
    </row>
    <row r="649" spans="29:29" ht="15.75" customHeight="1">
      <c r="AC649" s="31"/>
    </row>
    <row r="650" spans="29:29" ht="15.75" customHeight="1">
      <c r="AC650" s="31"/>
    </row>
    <row r="651" spans="29:29" ht="15.75" customHeight="1">
      <c r="AC651" s="31"/>
    </row>
    <row r="652" spans="29:29" ht="15.75" customHeight="1">
      <c r="AC652" s="31"/>
    </row>
    <row r="653" spans="29:29" ht="15.75" customHeight="1">
      <c r="AC653" s="31"/>
    </row>
    <row r="654" spans="29:29" ht="15.75" customHeight="1">
      <c r="AC654" s="31"/>
    </row>
    <row r="655" spans="29:29" ht="15.75" customHeight="1">
      <c r="AC655" s="31"/>
    </row>
    <row r="656" spans="29:29" ht="15.75" customHeight="1">
      <c r="AC656" s="31"/>
    </row>
    <row r="657" spans="29:29" ht="15.75" customHeight="1">
      <c r="AC657" s="31"/>
    </row>
    <row r="658" spans="29:29" ht="15.75" customHeight="1">
      <c r="AC658" s="31"/>
    </row>
    <row r="659" spans="29:29" ht="15.75" customHeight="1">
      <c r="AC659" s="31"/>
    </row>
    <row r="660" spans="29:29" ht="15.75" customHeight="1">
      <c r="AC660" s="31"/>
    </row>
    <row r="661" spans="29:29" ht="15.75" customHeight="1">
      <c r="AC661" s="31"/>
    </row>
    <row r="662" spans="29:29" ht="15.75" customHeight="1">
      <c r="AC662" s="31"/>
    </row>
    <row r="663" spans="29:29" ht="15.75" customHeight="1">
      <c r="AC663" s="31"/>
    </row>
    <row r="664" spans="29:29" ht="15.75" customHeight="1">
      <c r="AC664" s="31"/>
    </row>
    <row r="665" spans="29:29" ht="15.75" customHeight="1">
      <c r="AC665" s="31"/>
    </row>
    <row r="666" spans="29:29" ht="15.75" customHeight="1">
      <c r="AC666" s="31"/>
    </row>
    <row r="667" spans="29:29" ht="15.75" customHeight="1">
      <c r="AC667" s="31"/>
    </row>
    <row r="668" spans="29:29" ht="15.75" customHeight="1">
      <c r="AC668" s="31"/>
    </row>
    <row r="669" spans="29:29" ht="15.75" customHeight="1">
      <c r="AC669" s="31"/>
    </row>
    <row r="670" spans="29:29" ht="15.75" customHeight="1">
      <c r="AC670" s="31"/>
    </row>
    <row r="671" spans="29:29" ht="15.75" customHeight="1">
      <c r="AC671" s="31"/>
    </row>
    <row r="672" spans="29:29" ht="15.75" customHeight="1">
      <c r="AC672" s="31"/>
    </row>
    <row r="673" spans="29:29" ht="15.75" customHeight="1">
      <c r="AC673" s="31"/>
    </row>
    <row r="674" spans="29:29" ht="15.75" customHeight="1">
      <c r="AC674" s="31"/>
    </row>
    <row r="675" spans="29:29" ht="15.75" customHeight="1">
      <c r="AC675" s="31"/>
    </row>
    <row r="676" spans="29:29" ht="15.75" customHeight="1">
      <c r="AC676" s="31"/>
    </row>
    <row r="677" spans="29:29" ht="15.75" customHeight="1">
      <c r="AC677" s="31"/>
    </row>
    <row r="678" spans="29:29" ht="15.75" customHeight="1">
      <c r="AC678" s="31"/>
    </row>
    <row r="679" spans="29:29" ht="15.75" customHeight="1">
      <c r="AC679" s="31"/>
    </row>
    <row r="680" spans="29:29" ht="15.75" customHeight="1">
      <c r="AC680" s="31"/>
    </row>
    <row r="681" spans="29:29" ht="15.75" customHeight="1">
      <c r="AC681" s="31"/>
    </row>
    <row r="682" spans="29:29" ht="15.75" customHeight="1">
      <c r="AC682" s="31"/>
    </row>
    <row r="683" spans="29:29" ht="15.75" customHeight="1">
      <c r="AC683" s="31"/>
    </row>
    <row r="684" spans="29:29" ht="15.75" customHeight="1">
      <c r="AC684" s="31"/>
    </row>
    <row r="685" spans="29:29" ht="15.75" customHeight="1">
      <c r="AC685" s="31"/>
    </row>
    <row r="686" spans="29:29" ht="15.75" customHeight="1">
      <c r="AC686" s="31"/>
    </row>
    <row r="687" spans="29:29" ht="15.75" customHeight="1">
      <c r="AC687" s="31"/>
    </row>
    <row r="688" spans="29:29" ht="15.75" customHeight="1">
      <c r="AC688" s="31"/>
    </row>
    <row r="689" spans="29:29" ht="15.75" customHeight="1">
      <c r="AC689" s="31"/>
    </row>
    <row r="690" spans="29:29" ht="15.75" customHeight="1">
      <c r="AC690" s="31"/>
    </row>
    <row r="691" spans="29:29" ht="15.75" customHeight="1">
      <c r="AC691" s="31"/>
    </row>
    <row r="692" spans="29:29" ht="15.75" customHeight="1">
      <c r="AC692" s="31"/>
    </row>
    <row r="693" spans="29:29" ht="15.75" customHeight="1">
      <c r="AC693" s="31"/>
    </row>
    <row r="694" spans="29:29" ht="15.75" customHeight="1">
      <c r="AC694" s="31"/>
    </row>
    <row r="695" spans="29:29" ht="15.75" customHeight="1">
      <c r="AC695" s="31"/>
    </row>
    <row r="696" spans="29:29" ht="15.75" customHeight="1">
      <c r="AC696" s="31"/>
    </row>
    <row r="697" spans="29:29" ht="15.75" customHeight="1">
      <c r="AC697" s="31"/>
    </row>
    <row r="698" spans="29:29" ht="15.75" customHeight="1">
      <c r="AC698" s="31"/>
    </row>
    <row r="699" spans="29:29" ht="15.75" customHeight="1">
      <c r="AC699" s="31"/>
    </row>
    <row r="700" spans="29:29" ht="15.75" customHeight="1">
      <c r="AC700" s="31"/>
    </row>
    <row r="701" spans="29:29" ht="15.75" customHeight="1">
      <c r="AC701" s="31"/>
    </row>
    <row r="702" spans="29:29" ht="15.75" customHeight="1">
      <c r="AC702" s="31"/>
    </row>
    <row r="703" spans="29:29" ht="15.75" customHeight="1">
      <c r="AC703" s="31"/>
    </row>
    <row r="704" spans="29:29" ht="15.75" customHeight="1">
      <c r="AC704" s="31"/>
    </row>
    <row r="705" spans="29:29" ht="15.75" customHeight="1">
      <c r="AC705" s="31"/>
    </row>
    <row r="706" spans="29:29" ht="15.75" customHeight="1">
      <c r="AC706" s="31"/>
    </row>
    <row r="707" spans="29:29" ht="15.75" customHeight="1">
      <c r="AC707" s="31"/>
    </row>
    <row r="708" spans="29:29" ht="15.75" customHeight="1">
      <c r="AC708" s="31"/>
    </row>
    <row r="709" spans="29:29" ht="15.75" customHeight="1">
      <c r="AC709" s="31"/>
    </row>
    <row r="710" spans="29:29" ht="15.75" customHeight="1">
      <c r="AC710" s="31"/>
    </row>
    <row r="711" spans="29:29" ht="15.75" customHeight="1">
      <c r="AC711" s="31"/>
    </row>
    <row r="712" spans="29:29" ht="15.75" customHeight="1">
      <c r="AC712" s="31"/>
    </row>
    <row r="713" spans="29:29" ht="15.75" customHeight="1">
      <c r="AC713" s="31"/>
    </row>
    <row r="714" spans="29:29" ht="15.75" customHeight="1">
      <c r="AC714" s="31"/>
    </row>
    <row r="715" spans="29:29" ht="15.75" customHeight="1">
      <c r="AC715" s="31"/>
    </row>
    <row r="716" spans="29:29" ht="15.75" customHeight="1">
      <c r="AC716" s="31"/>
    </row>
    <row r="717" spans="29:29" ht="15.75" customHeight="1">
      <c r="AC717" s="31"/>
    </row>
    <row r="718" spans="29:29" ht="15.75" customHeight="1">
      <c r="AC718" s="31"/>
    </row>
    <row r="719" spans="29:29" ht="15.75" customHeight="1">
      <c r="AC719" s="31"/>
    </row>
    <row r="720" spans="29:29" ht="15.75" customHeight="1">
      <c r="AC720" s="31"/>
    </row>
    <row r="721" spans="29:29" ht="15.75" customHeight="1">
      <c r="AC721" s="31"/>
    </row>
    <row r="722" spans="29:29" ht="15.75" customHeight="1">
      <c r="AC722" s="31"/>
    </row>
    <row r="723" spans="29:29" ht="15.75" customHeight="1">
      <c r="AC723" s="31"/>
    </row>
    <row r="724" spans="29:29" ht="15.75" customHeight="1">
      <c r="AC724" s="31"/>
    </row>
    <row r="725" spans="29:29" ht="15.75" customHeight="1">
      <c r="AC725" s="31"/>
    </row>
    <row r="726" spans="29:29" ht="15.75" customHeight="1">
      <c r="AC726" s="31"/>
    </row>
    <row r="727" spans="29:29" ht="15.75" customHeight="1">
      <c r="AC727" s="31"/>
    </row>
    <row r="728" spans="29:29" ht="15.75" customHeight="1">
      <c r="AC728" s="31"/>
    </row>
    <row r="729" spans="29:29" ht="15.75" customHeight="1">
      <c r="AC729" s="31"/>
    </row>
    <row r="730" spans="29:29" ht="15.75" customHeight="1">
      <c r="AC730" s="31"/>
    </row>
    <row r="731" spans="29:29" ht="15.75" customHeight="1">
      <c r="AC731" s="31"/>
    </row>
    <row r="732" spans="29:29" ht="15.75" customHeight="1">
      <c r="AC732" s="31"/>
    </row>
    <row r="733" spans="29:29" ht="15.75" customHeight="1">
      <c r="AC733" s="31"/>
    </row>
    <row r="734" spans="29:29" ht="15.75" customHeight="1">
      <c r="AC734" s="31"/>
    </row>
    <row r="735" spans="29:29" ht="15.75" customHeight="1">
      <c r="AC735" s="31"/>
    </row>
    <row r="736" spans="29:29" ht="15.75" customHeight="1">
      <c r="AC736" s="31"/>
    </row>
    <row r="737" spans="29:29" ht="15.75" customHeight="1">
      <c r="AC737" s="31"/>
    </row>
    <row r="738" spans="29:29" ht="15.75" customHeight="1">
      <c r="AC738" s="31"/>
    </row>
    <row r="739" spans="29:29" ht="15.75" customHeight="1">
      <c r="AC739" s="31"/>
    </row>
    <row r="740" spans="29:29" ht="15.75" customHeight="1">
      <c r="AC740" s="31"/>
    </row>
    <row r="741" spans="29:29" ht="15.75" customHeight="1">
      <c r="AC741" s="31"/>
    </row>
    <row r="742" spans="29:29" ht="15.75" customHeight="1">
      <c r="AC742" s="31"/>
    </row>
    <row r="743" spans="29:29" ht="15.75" customHeight="1">
      <c r="AC743" s="31"/>
    </row>
    <row r="744" spans="29:29" ht="15.75" customHeight="1">
      <c r="AC744" s="31"/>
    </row>
    <row r="745" spans="29:29" ht="15.75" customHeight="1">
      <c r="AC745" s="31"/>
    </row>
    <row r="746" spans="29:29" ht="15.75" customHeight="1">
      <c r="AC746" s="31"/>
    </row>
    <row r="747" spans="29:29" ht="15.75" customHeight="1">
      <c r="AC747" s="31"/>
    </row>
    <row r="748" spans="29:29" ht="15.75" customHeight="1">
      <c r="AC748" s="31"/>
    </row>
    <row r="749" spans="29:29" ht="15.75" customHeight="1">
      <c r="AC749" s="31"/>
    </row>
    <row r="750" spans="29:29" ht="15.75" customHeight="1">
      <c r="AC750" s="31"/>
    </row>
    <row r="751" spans="29:29" ht="15.75" customHeight="1">
      <c r="AC751" s="31"/>
    </row>
    <row r="752" spans="29:29" ht="15.75" customHeight="1">
      <c r="AC752" s="31"/>
    </row>
    <row r="753" spans="29:29" ht="15.75" customHeight="1">
      <c r="AC753" s="31"/>
    </row>
    <row r="754" spans="29:29" ht="15.75" customHeight="1">
      <c r="AC754" s="31"/>
    </row>
    <row r="755" spans="29:29" ht="15.75" customHeight="1">
      <c r="AC755" s="31"/>
    </row>
    <row r="756" spans="29:29" ht="15.75" customHeight="1">
      <c r="AC756" s="31"/>
    </row>
    <row r="757" spans="29:29" ht="15.75" customHeight="1">
      <c r="AC757" s="31"/>
    </row>
    <row r="758" spans="29:29" ht="15.75" customHeight="1">
      <c r="AC758" s="31"/>
    </row>
    <row r="759" spans="29:29" ht="15.75" customHeight="1">
      <c r="AC759" s="31"/>
    </row>
    <row r="760" spans="29:29" ht="15.75" customHeight="1">
      <c r="AC760" s="31"/>
    </row>
    <row r="761" spans="29:29" ht="15.75" customHeight="1">
      <c r="AC761" s="31"/>
    </row>
    <row r="762" spans="29:29" ht="15.75" customHeight="1">
      <c r="AC762" s="31"/>
    </row>
    <row r="763" spans="29:29" ht="15.75" customHeight="1">
      <c r="AC763" s="31"/>
    </row>
    <row r="764" spans="29:29" ht="15.75" customHeight="1">
      <c r="AC764" s="31"/>
    </row>
    <row r="765" spans="29:29" ht="15.75" customHeight="1">
      <c r="AC765" s="31"/>
    </row>
    <row r="766" spans="29:29" ht="15.75" customHeight="1">
      <c r="AC766" s="31"/>
    </row>
    <row r="767" spans="29:29" ht="15.75" customHeight="1">
      <c r="AC767" s="31"/>
    </row>
    <row r="768" spans="29:29" ht="15.75" customHeight="1">
      <c r="AC768" s="31"/>
    </row>
    <row r="769" spans="29:29" ht="15.75" customHeight="1">
      <c r="AC769" s="31"/>
    </row>
    <row r="770" spans="29:29" ht="15.75" customHeight="1">
      <c r="AC770" s="31"/>
    </row>
    <row r="771" spans="29:29" ht="15.75" customHeight="1">
      <c r="AC771" s="31"/>
    </row>
    <row r="772" spans="29:29" ht="15.75" customHeight="1">
      <c r="AC772" s="31"/>
    </row>
    <row r="773" spans="29:29" ht="15.75" customHeight="1">
      <c r="AC773" s="31"/>
    </row>
    <row r="774" spans="29:29" ht="15.75" customHeight="1">
      <c r="AC774" s="31"/>
    </row>
    <row r="775" spans="29:29" ht="15.75" customHeight="1">
      <c r="AC775" s="31"/>
    </row>
    <row r="776" spans="29:29" ht="15.75" customHeight="1">
      <c r="AC776" s="31"/>
    </row>
    <row r="777" spans="29:29" ht="15.75" customHeight="1">
      <c r="AC777" s="31"/>
    </row>
    <row r="778" spans="29:29" ht="15.75" customHeight="1">
      <c r="AC778" s="31"/>
    </row>
    <row r="779" spans="29:29" ht="15.75" customHeight="1">
      <c r="AC779" s="31"/>
    </row>
    <row r="780" spans="29:29" ht="15.75" customHeight="1">
      <c r="AC780" s="31"/>
    </row>
    <row r="781" spans="29:29" ht="15.75" customHeight="1">
      <c r="AC781" s="31"/>
    </row>
    <row r="782" spans="29:29" ht="15.75" customHeight="1">
      <c r="AC782" s="31"/>
    </row>
    <row r="783" spans="29:29" ht="15.75" customHeight="1">
      <c r="AC783" s="31"/>
    </row>
    <row r="784" spans="29:29" ht="15.75" customHeight="1">
      <c r="AC784" s="31"/>
    </row>
    <row r="785" spans="29:29" ht="15.75" customHeight="1">
      <c r="AC785" s="31"/>
    </row>
    <row r="786" spans="29:29" ht="15.75" customHeight="1">
      <c r="AC786" s="31"/>
    </row>
    <row r="787" spans="29:29" ht="15.75" customHeight="1">
      <c r="AC787" s="31"/>
    </row>
    <row r="788" spans="29:29" ht="15.75" customHeight="1">
      <c r="AC788" s="31"/>
    </row>
    <row r="789" spans="29:29" ht="15.75" customHeight="1">
      <c r="AC789" s="31"/>
    </row>
    <row r="790" spans="29:29" ht="15.75" customHeight="1">
      <c r="AC790" s="31"/>
    </row>
    <row r="791" spans="29:29" ht="15.75" customHeight="1">
      <c r="AC791" s="31"/>
    </row>
    <row r="792" spans="29:29" ht="15.75" customHeight="1">
      <c r="AC792" s="31"/>
    </row>
    <row r="793" spans="29:29" ht="15.75" customHeight="1">
      <c r="AC793" s="31"/>
    </row>
    <row r="794" spans="29:29" ht="15.75" customHeight="1">
      <c r="AC794" s="31"/>
    </row>
    <row r="795" spans="29:29" ht="15.75" customHeight="1">
      <c r="AC795" s="31"/>
    </row>
    <row r="796" spans="29:29" ht="15.75" customHeight="1">
      <c r="AC796" s="31"/>
    </row>
    <row r="797" spans="29:29" ht="15.75" customHeight="1">
      <c r="AC797" s="31"/>
    </row>
    <row r="798" spans="29:29" ht="15.75" customHeight="1">
      <c r="AC798" s="31"/>
    </row>
    <row r="799" spans="29:29" ht="15.75" customHeight="1">
      <c r="AC799" s="31"/>
    </row>
    <row r="800" spans="29:29" ht="15.75" customHeight="1">
      <c r="AC800" s="31"/>
    </row>
    <row r="801" spans="29:29" ht="15.75" customHeight="1">
      <c r="AC801" s="31"/>
    </row>
    <row r="802" spans="29:29" ht="15.75" customHeight="1">
      <c r="AC802" s="31"/>
    </row>
    <row r="803" spans="29:29" ht="15.75" customHeight="1">
      <c r="AC803" s="31"/>
    </row>
    <row r="804" spans="29:29" ht="15.75" customHeight="1">
      <c r="AC804" s="31"/>
    </row>
    <row r="805" spans="29:29" ht="15.75" customHeight="1">
      <c r="AC805" s="31"/>
    </row>
    <row r="806" spans="29:29" ht="15.75" customHeight="1">
      <c r="AC806" s="31"/>
    </row>
    <row r="807" spans="29:29" ht="15.75" customHeight="1">
      <c r="AC807" s="31"/>
    </row>
    <row r="808" spans="29:29" ht="15.75" customHeight="1">
      <c r="AC808" s="31"/>
    </row>
    <row r="809" spans="29:29" ht="15.75" customHeight="1">
      <c r="AC809" s="31"/>
    </row>
    <row r="810" spans="29:29" ht="15.75" customHeight="1">
      <c r="AC810" s="31"/>
    </row>
    <row r="811" spans="29:29" ht="15.75" customHeight="1">
      <c r="AC811" s="31"/>
    </row>
    <row r="812" spans="29:29" ht="15.75" customHeight="1">
      <c r="AC812" s="31"/>
    </row>
    <row r="813" spans="29:29" ht="15.75" customHeight="1">
      <c r="AC813" s="31"/>
    </row>
    <row r="814" spans="29:29" ht="15.75" customHeight="1">
      <c r="AC814" s="31"/>
    </row>
    <row r="815" spans="29:29" ht="15.75" customHeight="1">
      <c r="AC815" s="31"/>
    </row>
    <row r="816" spans="29:29" ht="15.75" customHeight="1">
      <c r="AC816" s="31"/>
    </row>
    <row r="817" spans="29:29" ht="15.75" customHeight="1">
      <c r="AC817" s="31"/>
    </row>
    <row r="818" spans="29:29" ht="15.75" customHeight="1">
      <c r="AC818" s="31"/>
    </row>
    <row r="819" spans="29:29" ht="15.75" customHeight="1">
      <c r="AC819" s="31"/>
    </row>
    <row r="820" spans="29:29" ht="15.75" customHeight="1">
      <c r="AC820" s="31"/>
    </row>
    <row r="821" spans="29:29" ht="15.75" customHeight="1">
      <c r="AC821" s="31"/>
    </row>
    <row r="822" spans="29:29" ht="15.75" customHeight="1">
      <c r="AC822" s="31"/>
    </row>
    <row r="823" spans="29:29" ht="15.75" customHeight="1">
      <c r="AC823" s="31"/>
    </row>
    <row r="824" spans="29:29" ht="15.75" customHeight="1">
      <c r="AC824" s="31"/>
    </row>
    <row r="825" spans="29:29" ht="15.75" customHeight="1">
      <c r="AC825" s="31"/>
    </row>
    <row r="826" spans="29:29" ht="15.75" customHeight="1">
      <c r="AC826" s="31"/>
    </row>
    <row r="827" spans="29:29" ht="15.75" customHeight="1">
      <c r="AC827" s="31"/>
    </row>
    <row r="828" spans="29:29" ht="15.75" customHeight="1">
      <c r="AC828" s="31"/>
    </row>
    <row r="829" spans="29:29" ht="15.75" customHeight="1">
      <c r="AC829" s="31"/>
    </row>
    <row r="830" spans="29:29" ht="15.75" customHeight="1">
      <c r="AC830" s="31"/>
    </row>
    <row r="831" spans="29:29" ht="15.75" customHeight="1">
      <c r="AC831" s="31"/>
    </row>
    <row r="832" spans="29:29" ht="15.75" customHeight="1">
      <c r="AC832" s="31"/>
    </row>
    <row r="833" spans="29:29" ht="15.75" customHeight="1">
      <c r="AC833" s="31"/>
    </row>
    <row r="834" spans="29:29" ht="15.75" customHeight="1">
      <c r="AC834" s="31"/>
    </row>
    <row r="835" spans="29:29" ht="15.75" customHeight="1">
      <c r="AC835" s="31"/>
    </row>
    <row r="836" spans="29:29" ht="15.75" customHeight="1">
      <c r="AC836" s="31"/>
    </row>
    <row r="837" spans="29:29" ht="15.75" customHeight="1">
      <c r="AC837" s="31"/>
    </row>
    <row r="838" spans="29:29" ht="15.75" customHeight="1">
      <c r="AC838" s="31"/>
    </row>
    <row r="839" spans="29:29" ht="15.75" customHeight="1">
      <c r="AC839" s="31"/>
    </row>
    <row r="840" spans="29:29" ht="15.75" customHeight="1">
      <c r="AC840" s="31"/>
    </row>
    <row r="841" spans="29:29" ht="15.75" customHeight="1">
      <c r="AC841" s="31"/>
    </row>
    <row r="842" spans="29:29" ht="15.75" customHeight="1">
      <c r="AC842" s="31"/>
    </row>
    <row r="843" spans="29:29" ht="15.75" customHeight="1">
      <c r="AC843" s="31"/>
    </row>
    <row r="844" spans="29:29" ht="15.75" customHeight="1">
      <c r="AC844" s="31"/>
    </row>
    <row r="845" spans="29:29" ht="15.75" customHeight="1">
      <c r="AC845" s="31"/>
    </row>
    <row r="846" spans="29:29" ht="15.75" customHeight="1">
      <c r="AC846" s="31"/>
    </row>
    <row r="847" spans="29:29" ht="15.75" customHeight="1">
      <c r="AC847" s="31"/>
    </row>
    <row r="848" spans="29:29" ht="15.75" customHeight="1">
      <c r="AC848" s="31"/>
    </row>
    <row r="849" spans="29:29" ht="15.75" customHeight="1">
      <c r="AC849" s="31"/>
    </row>
    <row r="850" spans="29:29" ht="15.75" customHeight="1">
      <c r="AC850" s="31"/>
    </row>
    <row r="851" spans="29:29" ht="15.75" customHeight="1">
      <c r="AC851" s="31"/>
    </row>
    <row r="852" spans="29:29" ht="15.75" customHeight="1">
      <c r="AC852" s="31"/>
    </row>
    <row r="853" spans="29:29" ht="15.75" customHeight="1">
      <c r="AC853" s="31"/>
    </row>
    <row r="854" spans="29:29" ht="15.75" customHeight="1">
      <c r="AC854" s="31"/>
    </row>
    <row r="855" spans="29:29" ht="15.75" customHeight="1">
      <c r="AC855" s="31"/>
    </row>
    <row r="856" spans="29:29" ht="15.75" customHeight="1">
      <c r="AC856" s="31"/>
    </row>
    <row r="857" spans="29:29" ht="15.75" customHeight="1">
      <c r="AC857" s="31"/>
    </row>
    <row r="858" spans="29:29" ht="15.75" customHeight="1">
      <c r="AC858" s="31"/>
    </row>
    <row r="859" spans="29:29" ht="15.75" customHeight="1">
      <c r="AC859" s="31"/>
    </row>
    <row r="860" spans="29:29" ht="15.75" customHeight="1">
      <c r="AC860" s="31"/>
    </row>
    <row r="861" spans="29:29" ht="15.75" customHeight="1">
      <c r="AC861" s="31"/>
    </row>
    <row r="862" spans="29:29" ht="15.75" customHeight="1">
      <c r="AC862" s="31"/>
    </row>
    <row r="863" spans="29:29" ht="15.75" customHeight="1">
      <c r="AC863" s="31"/>
    </row>
    <row r="864" spans="29:29" ht="15.75" customHeight="1">
      <c r="AC864" s="31"/>
    </row>
    <row r="865" spans="29:29" ht="15.75" customHeight="1">
      <c r="AC865" s="31"/>
    </row>
    <row r="866" spans="29:29" ht="15.75" customHeight="1">
      <c r="AC866" s="31"/>
    </row>
    <row r="867" spans="29:29" ht="15.75" customHeight="1">
      <c r="AC867" s="31"/>
    </row>
    <row r="868" spans="29:29" ht="15.75" customHeight="1">
      <c r="AC868" s="31"/>
    </row>
    <row r="869" spans="29:29" ht="15.75" customHeight="1">
      <c r="AC869" s="31"/>
    </row>
    <row r="870" spans="29:29" ht="15.75" customHeight="1">
      <c r="AC870" s="31"/>
    </row>
    <row r="871" spans="29:29" ht="15.75" customHeight="1">
      <c r="AC871" s="31"/>
    </row>
    <row r="872" spans="29:29" ht="15.75" customHeight="1">
      <c r="AC872" s="31"/>
    </row>
    <row r="873" spans="29:29" ht="15.75" customHeight="1">
      <c r="AC873" s="31"/>
    </row>
    <row r="874" spans="29:29" ht="15.75" customHeight="1">
      <c r="AC874" s="31"/>
    </row>
    <row r="875" spans="29:29" ht="15.75" customHeight="1">
      <c r="AC875" s="31"/>
    </row>
    <row r="876" spans="29:29" ht="15.75" customHeight="1">
      <c r="AC876" s="31"/>
    </row>
    <row r="877" spans="29:29" ht="15.75" customHeight="1">
      <c r="AC877" s="31"/>
    </row>
    <row r="878" spans="29:29" ht="15.75" customHeight="1">
      <c r="AC878" s="31"/>
    </row>
    <row r="879" spans="29:29" ht="15.75" customHeight="1">
      <c r="AC879" s="31"/>
    </row>
    <row r="880" spans="29:29" ht="15.75" customHeight="1">
      <c r="AC880" s="31"/>
    </row>
    <row r="881" spans="29:29" ht="15.75" customHeight="1">
      <c r="AC881" s="31"/>
    </row>
    <row r="882" spans="29:29" ht="15.75" customHeight="1">
      <c r="AC882" s="31"/>
    </row>
    <row r="883" spans="29:29" ht="15.75" customHeight="1">
      <c r="AC883" s="31"/>
    </row>
    <row r="884" spans="29:29" ht="15.75" customHeight="1">
      <c r="AC884" s="31"/>
    </row>
    <row r="885" spans="29:29" ht="15.75" customHeight="1">
      <c r="AC885" s="31"/>
    </row>
    <row r="886" spans="29:29" ht="15.75" customHeight="1">
      <c r="AC886" s="31"/>
    </row>
    <row r="887" spans="29:29" ht="15.75" customHeight="1">
      <c r="AC887" s="31"/>
    </row>
    <row r="888" spans="29:29" ht="15.75" customHeight="1">
      <c r="AC888" s="31"/>
    </row>
    <row r="889" spans="29:29" ht="15.75" customHeight="1">
      <c r="AC889" s="31"/>
    </row>
    <row r="890" spans="29:29" ht="15.75" customHeight="1">
      <c r="AC890" s="31"/>
    </row>
    <row r="891" spans="29:29" ht="15.75" customHeight="1">
      <c r="AC891" s="31"/>
    </row>
    <row r="892" spans="29:29" ht="15.75" customHeight="1">
      <c r="AC892" s="31"/>
    </row>
    <row r="893" spans="29:29" ht="15.75" customHeight="1">
      <c r="AC893" s="31"/>
    </row>
    <row r="894" spans="29:29" ht="15.75" customHeight="1">
      <c r="AC894" s="31"/>
    </row>
    <row r="895" spans="29:29" ht="15.75" customHeight="1">
      <c r="AC895" s="31"/>
    </row>
    <row r="896" spans="29:29" ht="15.75" customHeight="1">
      <c r="AC896" s="31"/>
    </row>
    <row r="897" spans="29:29" ht="15.75" customHeight="1">
      <c r="AC897" s="31"/>
    </row>
    <row r="898" spans="29:29" ht="15.75" customHeight="1">
      <c r="AC898" s="31"/>
    </row>
    <row r="899" spans="29:29" ht="15.75" customHeight="1">
      <c r="AC899" s="31"/>
    </row>
    <row r="900" spans="29:29" ht="15.75" customHeight="1">
      <c r="AC900" s="31"/>
    </row>
    <row r="901" spans="29:29" ht="15.75" customHeight="1">
      <c r="AC901" s="31"/>
    </row>
    <row r="902" spans="29:29" ht="15.75" customHeight="1">
      <c r="AC902" s="31"/>
    </row>
    <row r="903" spans="29:29" ht="15.75" customHeight="1">
      <c r="AC903" s="31"/>
    </row>
    <row r="904" spans="29:29" ht="15.75" customHeight="1">
      <c r="AC904" s="31"/>
    </row>
    <row r="905" spans="29:29" ht="15.75" customHeight="1">
      <c r="AC905" s="31"/>
    </row>
    <row r="906" spans="29:29" ht="15.75" customHeight="1">
      <c r="AC906" s="31"/>
    </row>
    <row r="907" spans="29:29" ht="15.75" customHeight="1">
      <c r="AC907" s="31"/>
    </row>
    <row r="908" spans="29:29" ht="15.75" customHeight="1">
      <c r="AC908" s="31"/>
    </row>
    <row r="909" spans="29:29" ht="15.75" customHeight="1">
      <c r="AC909" s="31"/>
    </row>
    <row r="910" spans="29:29" ht="15.75" customHeight="1">
      <c r="AC910" s="31"/>
    </row>
    <row r="911" spans="29:29" ht="15.75" customHeight="1">
      <c r="AC911" s="31"/>
    </row>
    <row r="912" spans="29:29" ht="15.75" customHeight="1">
      <c r="AC912" s="31"/>
    </row>
    <row r="913" spans="29:29" ht="15.75" customHeight="1">
      <c r="AC913" s="31"/>
    </row>
    <row r="914" spans="29:29" ht="15.75" customHeight="1">
      <c r="AC914" s="31"/>
    </row>
    <row r="915" spans="29:29" ht="15.75" customHeight="1">
      <c r="AC915" s="31"/>
    </row>
    <row r="916" spans="29:29" ht="15.75" customHeight="1">
      <c r="AC916" s="31"/>
    </row>
    <row r="917" spans="29:29" ht="15.75" customHeight="1">
      <c r="AC917" s="31"/>
    </row>
    <row r="918" spans="29:29" ht="15.75" customHeight="1">
      <c r="AC918" s="31"/>
    </row>
    <row r="919" spans="29:29" ht="15.75" customHeight="1">
      <c r="AC919" s="31"/>
    </row>
    <row r="920" spans="29:29" ht="15.75" customHeight="1">
      <c r="AC920" s="31"/>
    </row>
    <row r="921" spans="29:29" ht="15.75" customHeight="1">
      <c r="AC921" s="31"/>
    </row>
    <row r="922" spans="29:29" ht="15.75" customHeight="1">
      <c r="AC922" s="31"/>
    </row>
    <row r="923" spans="29:29" ht="15.75" customHeight="1">
      <c r="AC923" s="31"/>
    </row>
    <row r="924" spans="29:29" ht="15.75" customHeight="1">
      <c r="AC924" s="31"/>
    </row>
    <row r="925" spans="29:29" ht="15.75" customHeight="1">
      <c r="AC925" s="31"/>
    </row>
    <row r="926" spans="29:29" ht="15.75" customHeight="1">
      <c r="AC926" s="31"/>
    </row>
    <row r="927" spans="29:29" ht="15.75" customHeight="1">
      <c r="AC927" s="31"/>
    </row>
    <row r="928" spans="29:29" ht="15.75" customHeight="1">
      <c r="AC928" s="31"/>
    </row>
    <row r="929" spans="29:29" ht="15.75" customHeight="1">
      <c r="AC929" s="31"/>
    </row>
    <row r="930" spans="29:29" ht="15.75" customHeight="1">
      <c r="AC930" s="31"/>
    </row>
    <row r="931" spans="29:29" ht="15.75" customHeight="1">
      <c r="AC931" s="31"/>
    </row>
    <row r="932" spans="29:29" ht="15.75" customHeight="1">
      <c r="AC932" s="31"/>
    </row>
    <row r="933" spans="29:29" ht="15.75" customHeight="1">
      <c r="AC933" s="31"/>
    </row>
    <row r="934" spans="29:29" ht="15.75" customHeight="1">
      <c r="AC934" s="31"/>
    </row>
    <row r="935" spans="29:29" ht="15.75" customHeight="1">
      <c r="AC935" s="31"/>
    </row>
    <row r="936" spans="29:29" ht="15.75" customHeight="1">
      <c r="AC936" s="31"/>
    </row>
    <row r="937" spans="29:29" ht="15.75" customHeight="1">
      <c r="AC937" s="31"/>
    </row>
    <row r="938" spans="29:29" ht="15.75" customHeight="1">
      <c r="AC938" s="31"/>
    </row>
    <row r="939" spans="29:29" ht="15.75" customHeight="1">
      <c r="AC939" s="31"/>
    </row>
    <row r="940" spans="29:29" ht="15.75" customHeight="1">
      <c r="AC940" s="31"/>
    </row>
    <row r="941" spans="29:29" ht="15.75" customHeight="1">
      <c r="AC941" s="31"/>
    </row>
    <row r="942" spans="29:29" ht="15.75" customHeight="1">
      <c r="AC942" s="31"/>
    </row>
    <row r="943" spans="29:29" ht="15.75" customHeight="1">
      <c r="AC943" s="31"/>
    </row>
    <row r="944" spans="29:29" ht="15.75" customHeight="1">
      <c r="AC944" s="31"/>
    </row>
    <row r="945" spans="29:29" ht="15.75" customHeight="1">
      <c r="AC945" s="31"/>
    </row>
    <row r="946" spans="29:29" ht="15.75" customHeight="1">
      <c r="AC946" s="31"/>
    </row>
    <row r="947" spans="29:29" ht="15.75" customHeight="1">
      <c r="AC947" s="31"/>
    </row>
    <row r="948" spans="29:29" ht="15.75" customHeight="1">
      <c r="AC948" s="31"/>
    </row>
    <row r="949" spans="29:29" ht="15.75" customHeight="1">
      <c r="AC949" s="31"/>
    </row>
    <row r="950" spans="29:29" ht="15.75" customHeight="1">
      <c r="AC950" s="31"/>
    </row>
    <row r="951" spans="29:29" ht="15.75" customHeight="1">
      <c r="AC951" s="31"/>
    </row>
    <row r="952" spans="29:29" ht="15.75" customHeight="1">
      <c r="AC952" s="31"/>
    </row>
    <row r="953" spans="29:29" ht="15.75" customHeight="1">
      <c r="AC953" s="31"/>
    </row>
    <row r="954" spans="29:29" ht="15.75" customHeight="1">
      <c r="AC954" s="31"/>
    </row>
    <row r="955" spans="29:29" ht="15.75" customHeight="1">
      <c r="AC955" s="31"/>
    </row>
    <row r="956" spans="29:29" ht="15.75" customHeight="1">
      <c r="AC956" s="31"/>
    </row>
    <row r="957" spans="29:29" ht="15.75" customHeight="1">
      <c r="AC957" s="31"/>
    </row>
    <row r="958" spans="29:29" ht="15.75" customHeight="1">
      <c r="AC958" s="31"/>
    </row>
    <row r="959" spans="29:29" ht="15.75" customHeight="1">
      <c r="AC959" s="31"/>
    </row>
    <row r="960" spans="29:29" ht="15.75" customHeight="1">
      <c r="AC960" s="31"/>
    </row>
    <row r="961" spans="29:29" ht="15.75" customHeight="1">
      <c r="AC961" s="31"/>
    </row>
    <row r="962" spans="29:29" ht="15.75" customHeight="1">
      <c r="AC962" s="31"/>
    </row>
    <row r="963" spans="29:29" ht="15.75" customHeight="1">
      <c r="AC963" s="31"/>
    </row>
    <row r="964" spans="29:29" ht="15.75" customHeight="1">
      <c r="AC964" s="31"/>
    </row>
    <row r="965" spans="29:29" ht="15.75" customHeight="1">
      <c r="AC965" s="31"/>
    </row>
    <row r="966" spans="29:29" ht="15.75" customHeight="1">
      <c r="AC966" s="31"/>
    </row>
    <row r="967" spans="29:29" ht="15.75" customHeight="1">
      <c r="AC967" s="31"/>
    </row>
    <row r="968" spans="29:29" ht="15.75" customHeight="1">
      <c r="AC968" s="31"/>
    </row>
    <row r="969" spans="29:29" ht="15.75" customHeight="1">
      <c r="AC969" s="31"/>
    </row>
    <row r="970" spans="29:29" ht="15.75" customHeight="1">
      <c r="AC970" s="31"/>
    </row>
    <row r="971" spans="29:29" ht="15.75" customHeight="1">
      <c r="AC971" s="31"/>
    </row>
    <row r="972" spans="29:29" ht="15.75" customHeight="1">
      <c r="AC972" s="31"/>
    </row>
    <row r="973" spans="29:29" ht="15.75" customHeight="1">
      <c r="AC973" s="31"/>
    </row>
    <row r="974" spans="29:29" ht="15.75" customHeight="1">
      <c r="AC974" s="31"/>
    </row>
    <row r="975" spans="29:29" ht="15.75" customHeight="1">
      <c r="AC975" s="31"/>
    </row>
    <row r="976" spans="29:29" ht="15.75" customHeight="1">
      <c r="AC976" s="31"/>
    </row>
    <row r="977" spans="29:29" ht="15.75" customHeight="1">
      <c r="AC977" s="31"/>
    </row>
    <row r="978" spans="29:29" ht="15.75" customHeight="1">
      <c r="AC978" s="31"/>
    </row>
    <row r="979" spans="29:29" ht="15.75" customHeight="1">
      <c r="AC979" s="31"/>
    </row>
    <row r="980" spans="29:29" ht="15.75" customHeight="1">
      <c r="AC980" s="31"/>
    </row>
    <row r="981" spans="29:29" ht="15.75" customHeight="1">
      <c r="AC981" s="31"/>
    </row>
    <row r="982" spans="29:29" ht="15.75" customHeight="1">
      <c r="AC982" s="31"/>
    </row>
    <row r="983" spans="29:29" ht="15.75" customHeight="1">
      <c r="AC983" s="31"/>
    </row>
    <row r="984" spans="29:29" ht="15.75" customHeight="1">
      <c r="AC984" s="31"/>
    </row>
    <row r="985" spans="29:29" ht="15.75" customHeight="1">
      <c r="AC985" s="31"/>
    </row>
    <row r="986" spans="29:29" ht="15.75" customHeight="1">
      <c r="AC986" s="31"/>
    </row>
    <row r="987" spans="29:29" ht="15.75" customHeight="1">
      <c r="AC987" s="31"/>
    </row>
    <row r="988" spans="29:29" ht="15.75" customHeight="1">
      <c r="AC988" s="31"/>
    </row>
    <row r="989" spans="29:29" ht="15.75" customHeight="1">
      <c r="AC989" s="31"/>
    </row>
    <row r="990" spans="29:29" ht="15.75" customHeight="1">
      <c r="AC990" s="31"/>
    </row>
    <row r="991" spans="29:29" ht="15.75" customHeight="1">
      <c r="AC991" s="31"/>
    </row>
    <row r="992" spans="29:29" ht="15.75" customHeight="1">
      <c r="AC992" s="31"/>
    </row>
    <row r="993" spans="29:29" ht="15.75" customHeight="1">
      <c r="AC993" s="31"/>
    </row>
    <row r="994" spans="29:29" ht="15.75" customHeight="1">
      <c r="AC994" s="31"/>
    </row>
    <row r="995" spans="29:29" ht="15.75" customHeight="1">
      <c r="AC995" s="31"/>
    </row>
    <row r="996" spans="29:29" ht="15.75" customHeight="1">
      <c r="AC996" s="31"/>
    </row>
    <row r="997" spans="29:29" ht="15.75" customHeight="1">
      <c r="AC997" s="31"/>
    </row>
    <row r="998" spans="29:29" ht="15.75" customHeight="1">
      <c r="AC998" s="31"/>
    </row>
    <row r="999" spans="29:29" ht="15.75" customHeight="1">
      <c r="AC999" s="31"/>
    </row>
    <row r="1000" spans="29:29" ht="15.75" customHeight="1">
      <c r="AC1000" s="31"/>
    </row>
    <row r="1001" spans="29:29" ht="15.75" customHeight="1">
      <c r="AC1001" s="31"/>
    </row>
    <row r="1002" spans="29:29" ht="15.75" customHeight="1">
      <c r="AC1002" s="31"/>
    </row>
    <row r="1003" spans="29:29" ht="15.75" customHeight="1">
      <c r="AC1003" s="31"/>
    </row>
    <row r="1004" spans="29:29" ht="15.75" customHeight="1">
      <c r="AC1004" s="31"/>
    </row>
    <row r="1005" spans="29:29" ht="15.75" customHeight="1">
      <c r="AC1005" s="31"/>
    </row>
    <row r="1006" spans="29:29" ht="15.75" customHeight="1">
      <c r="AC1006" s="31"/>
    </row>
  </sheetData>
  <autoFilter ref="B1:B10"/>
  <conditionalFormatting sqref="AU2:AU10">
    <cfRule type="cellIs" dxfId="35" priority="1" operator="greaterThan">
      <formula>9</formula>
    </cfRule>
  </conditionalFormatting>
  <conditionalFormatting sqref="AU2:AU10">
    <cfRule type="cellIs" dxfId="34" priority="2" operator="between">
      <formula>9</formula>
      <formula>7</formula>
    </cfRule>
  </conditionalFormatting>
  <conditionalFormatting sqref="AU2:AU10">
    <cfRule type="cellIs" dxfId="33" priority="3" operator="between">
      <formula>6</formula>
      <formula>4</formula>
    </cfRule>
  </conditionalFormatting>
  <conditionalFormatting sqref="AU2:AU10">
    <cfRule type="cellIs" dxfId="32" priority="4" operator="lessThanOrEqual">
      <formula>3</formula>
    </cfRule>
  </conditionalFormatting>
  <conditionalFormatting sqref="AW2:AW10 AX3:BA10">
    <cfRule type="cellIs" dxfId="31" priority="5" operator="equal">
      <formula>"II"</formula>
    </cfRule>
  </conditionalFormatting>
  <conditionalFormatting sqref="AW2:AW10 AX3:BA10">
    <cfRule type="cellIs" dxfId="30" priority="6" operator="equal">
      <formula>"I"</formula>
    </cfRule>
  </conditionalFormatting>
  <conditionalFormatting sqref="AW2:AW10 AX3:BA10">
    <cfRule type="cellIs" dxfId="29" priority="7" operator="equal">
      <formula>"III"</formula>
    </cfRule>
  </conditionalFormatting>
  <conditionalFormatting sqref="AW2:AW10 AX3:BA10">
    <cfRule type="cellIs" dxfId="28" priority="8" operator="equal">
      <formula>"I"</formula>
    </cfRule>
  </conditionalFormatting>
  <conditionalFormatting sqref="C2:AA31">
    <cfRule type="cellIs" dxfId="27" priority="9" operator="between">
      <formula>4</formula>
      <formula>6</formula>
    </cfRule>
  </conditionalFormatting>
  <conditionalFormatting sqref="C2:AA31">
    <cfRule type="cellIs" dxfId="26" priority="10" operator="between">
      <formula>7</formula>
      <formula>9</formula>
    </cfRule>
  </conditionalFormatting>
  <conditionalFormatting sqref="C2:AA31">
    <cfRule type="cellIs" dxfId="25" priority="11" operator="greaterThanOrEqual">
      <formula>10</formula>
    </cfRule>
  </conditionalFormatting>
  <conditionalFormatting sqref="C2:AA31">
    <cfRule type="cellIs" dxfId="24" priority="12" operator="lessThanOrEqual">
      <formula>3</formula>
    </cfRule>
  </conditionalFormatting>
  <pageMargins left="0.31496062992125984" right="0.31496062992125984" top="0.39370078740157483" bottom="0.19685039370078741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6"/>
  <sheetViews>
    <sheetView workbookViewId="0">
      <pane ySplit="10" topLeftCell="A11" activePane="bottomLeft" state="frozen"/>
      <selection pane="bottomLeft" activeCell="R3" sqref="R3"/>
    </sheetView>
  </sheetViews>
  <sheetFormatPr defaultColWidth="14.42578125" defaultRowHeight="15" customHeight="1"/>
  <cols>
    <col min="1" max="1" width="5.5703125" customWidth="1"/>
    <col min="2" max="2" width="25.7109375" customWidth="1"/>
    <col min="3" max="4" width="5.85546875" customWidth="1"/>
    <col min="5" max="5" width="5.5703125" customWidth="1"/>
    <col min="6" max="6" width="6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42578125" customWidth="1"/>
    <col min="12" max="12" width="5.5703125" customWidth="1"/>
    <col min="13" max="13" width="5.28515625" customWidth="1"/>
    <col min="14" max="14" width="6" customWidth="1"/>
    <col min="15" max="26" width="6.28515625" customWidth="1"/>
    <col min="27" max="27" width="5.5703125" customWidth="1"/>
    <col min="28" max="28" width="15.42578125" customWidth="1"/>
    <col min="29" max="29" width="7.5703125" customWidth="1"/>
    <col min="30" max="30" width="6.42578125" customWidth="1"/>
    <col min="31" max="31" width="4.42578125" customWidth="1"/>
    <col min="32" max="32" width="4.85546875" customWidth="1"/>
    <col min="33" max="33" width="4.28515625" customWidth="1"/>
    <col min="34" max="45" width="5.7109375" customWidth="1"/>
    <col min="46" max="53" width="5.42578125" customWidth="1"/>
  </cols>
  <sheetData>
    <row r="1" spans="1:53" ht="144.75" customHeight="1">
      <c r="A1" s="6" t="s">
        <v>14</v>
      </c>
      <c r="B1" s="7" t="s">
        <v>15</v>
      </c>
      <c r="C1" s="46" t="s">
        <v>72</v>
      </c>
      <c r="D1" s="46" t="s">
        <v>85</v>
      </c>
      <c r="E1" s="46" t="s">
        <v>20</v>
      </c>
      <c r="F1" s="46" t="s">
        <v>146</v>
      </c>
      <c r="G1" s="46" t="s">
        <v>87</v>
      </c>
      <c r="H1" s="46" t="s">
        <v>67</v>
      </c>
      <c r="I1" s="46" t="s">
        <v>88</v>
      </c>
      <c r="J1" s="46" t="s">
        <v>89</v>
      </c>
      <c r="K1" s="46" t="s">
        <v>90</v>
      </c>
      <c r="L1" s="46" t="s">
        <v>63</v>
      </c>
      <c r="M1" s="46" t="s">
        <v>70</v>
      </c>
      <c r="N1" s="46" t="s">
        <v>71</v>
      </c>
      <c r="O1" s="46" t="s">
        <v>73</v>
      </c>
      <c r="P1" s="46" t="s">
        <v>25</v>
      </c>
      <c r="Q1" s="46" t="s">
        <v>84</v>
      </c>
      <c r="R1" s="46" t="s">
        <v>91</v>
      </c>
      <c r="S1" s="49"/>
      <c r="T1" s="49"/>
      <c r="U1" s="49"/>
      <c r="V1" s="48"/>
      <c r="W1" s="48"/>
      <c r="X1" s="47"/>
      <c r="Y1" s="47"/>
      <c r="Z1" s="47"/>
      <c r="AA1" s="48"/>
      <c r="AB1" s="9" t="s">
        <v>92</v>
      </c>
      <c r="AC1" s="10" t="s">
        <v>31</v>
      </c>
      <c r="AD1" s="11" t="s">
        <v>32</v>
      </c>
      <c r="AE1" s="12" t="s">
        <v>33</v>
      </c>
      <c r="AF1" s="12" t="s">
        <v>34</v>
      </c>
      <c r="AG1" s="12" t="s">
        <v>35</v>
      </c>
      <c r="AH1" s="12" t="s">
        <v>36</v>
      </c>
      <c r="AI1" s="12" t="s">
        <v>37</v>
      </c>
      <c r="AJ1" s="12" t="s">
        <v>38</v>
      </c>
      <c r="AK1" s="12" t="s">
        <v>39</v>
      </c>
      <c r="AL1" s="12" t="s">
        <v>40</v>
      </c>
      <c r="AM1" s="12" t="s">
        <v>41</v>
      </c>
      <c r="AN1" s="12" t="s">
        <v>42</v>
      </c>
      <c r="AO1" s="12" t="s">
        <v>43</v>
      </c>
      <c r="AP1" s="12" t="s">
        <v>44</v>
      </c>
      <c r="AQ1" s="12" t="s">
        <v>45</v>
      </c>
      <c r="AR1" s="12" t="s">
        <v>46</v>
      </c>
      <c r="AS1" s="12" t="s">
        <v>47</v>
      </c>
      <c r="AT1" s="12" t="s">
        <v>48</v>
      </c>
      <c r="AU1" s="12" t="s">
        <v>49</v>
      </c>
      <c r="AV1" s="12" t="s">
        <v>50</v>
      </c>
      <c r="AW1" s="12" t="s">
        <v>51</v>
      </c>
      <c r="AX1" s="12" t="s">
        <v>52</v>
      </c>
      <c r="AY1" s="12" t="s">
        <v>53</v>
      </c>
      <c r="AZ1" s="12" t="s">
        <v>54</v>
      </c>
      <c r="BA1" s="12" t="s">
        <v>55</v>
      </c>
    </row>
    <row r="2" spans="1:53">
      <c r="A2" s="13">
        <v>1</v>
      </c>
      <c r="B2" s="75" t="s">
        <v>137</v>
      </c>
      <c r="C2" s="14">
        <v>4</v>
      </c>
      <c r="D2" s="14">
        <v>3</v>
      </c>
      <c r="E2" s="14">
        <v>5</v>
      </c>
      <c r="F2" s="14">
        <v>4</v>
      </c>
      <c r="G2" s="14">
        <v>4</v>
      </c>
      <c r="H2" s="14">
        <v>4</v>
      </c>
      <c r="I2" s="14">
        <v>4</v>
      </c>
      <c r="J2" s="14">
        <v>5</v>
      </c>
      <c r="K2" s="14">
        <v>4</v>
      </c>
      <c r="L2" s="14">
        <v>4</v>
      </c>
      <c r="M2" s="14">
        <v>6</v>
      </c>
      <c r="N2" s="14">
        <v>4</v>
      </c>
      <c r="O2" s="14">
        <v>4</v>
      </c>
      <c r="P2" s="14">
        <v>4</v>
      </c>
      <c r="Q2" s="14">
        <v>8</v>
      </c>
      <c r="R2" s="14">
        <v>8</v>
      </c>
      <c r="S2" s="14"/>
      <c r="T2" s="14"/>
      <c r="U2" s="14"/>
      <c r="V2" s="14"/>
      <c r="W2" s="14"/>
      <c r="X2" s="14"/>
      <c r="Y2" s="14"/>
      <c r="Z2" s="14"/>
      <c r="AA2" s="14"/>
      <c r="AB2" s="15">
        <f t="shared" ref="AB2:AB31" si="0">AVERAGE(C2:AA2)</f>
        <v>4.6875</v>
      </c>
      <c r="AC2" s="16">
        <f t="shared" ref="AC2:AC31" si="1">(SUM($AE2:$AM2)/$AT2*100)</f>
        <v>93.75</v>
      </c>
      <c r="AD2" s="15">
        <f t="shared" ref="AD2:AD31" si="2">(SUM(AE2:AJ2)/AT2*100)</f>
        <v>12.5</v>
      </c>
      <c r="AE2" s="17">
        <f t="shared" ref="AE2:AE31" si="3">COUNTIFS(C2:AA2,12)</f>
        <v>0</v>
      </c>
      <c r="AF2" s="18">
        <f t="shared" ref="AF2:AF31" si="4">COUNTIFS(C2:AA2,11)</f>
        <v>0</v>
      </c>
      <c r="AG2" s="18">
        <f t="shared" ref="AG2:AG31" si="5">COUNTIFS(C2:AA2,10)</f>
        <v>0</v>
      </c>
      <c r="AH2" s="18">
        <f t="shared" ref="AH2:AH31" si="6">COUNTIFS(C2:AA2,9)</f>
        <v>0</v>
      </c>
      <c r="AI2" s="18">
        <f t="shared" ref="AI2:AI31" si="7">COUNTIFS(C2:AA2,8)</f>
        <v>2</v>
      </c>
      <c r="AJ2" s="18">
        <f t="shared" ref="AJ2:AJ31" si="8">COUNTIFS(C2:AA2,7)</f>
        <v>0</v>
      </c>
      <c r="AK2" s="18">
        <f t="shared" ref="AK2:AK31" si="9">COUNTIFS(C2:AA2,6)</f>
        <v>1</v>
      </c>
      <c r="AL2" s="18">
        <f t="shared" ref="AL2:AL31" si="10">COUNTIFS(C2:AA2,5)</f>
        <v>2</v>
      </c>
      <c r="AM2" s="18">
        <f t="shared" ref="AM2:AM31" si="11">COUNTIFS(C2:AA2,4)</f>
        <v>10</v>
      </c>
      <c r="AN2" s="18">
        <f t="shared" ref="AN2:AN31" si="12">COUNTIFS(C2:AA2,3)</f>
        <v>1</v>
      </c>
      <c r="AO2" s="18">
        <f t="shared" ref="AO2:AO31" si="13">COUNTIFS(C2:AA2,2)</f>
        <v>0</v>
      </c>
      <c r="AP2" s="19">
        <f t="shared" ref="AP2:AP31" si="14">COUNTIFS(C2:AA2,1)</f>
        <v>0</v>
      </c>
      <c r="AQ2" s="18">
        <f t="shared" ref="AQ2:AQ31" si="15">COUNTIFS(C2:AA2,"ЗВ")</f>
        <v>0</v>
      </c>
      <c r="AR2" s="18">
        <f t="shared" ref="AR2:AR31" si="16">COUNTIFS(C2:AA2,"ЗАР")</f>
        <v>0</v>
      </c>
      <c r="AS2" s="5">
        <f t="shared" ref="AS2:AS31" si="17">COUNTIFS(C2:AA2,"н/а")</f>
        <v>0</v>
      </c>
      <c r="AT2" s="18">
        <f t="shared" ref="AT2:AT31" si="18">COUNT(C2:AA2)</f>
        <v>16</v>
      </c>
      <c r="AU2" s="18">
        <f t="shared" ref="AU2:AU10" si="19">MIN(C2:R2)</f>
        <v>3</v>
      </c>
      <c r="AV2" s="18">
        <f t="shared" ref="AV2:AV10" si="20">COUNTIF(C2:R2,AU2)</f>
        <v>1</v>
      </c>
      <c r="AW2" s="18" t="str">
        <f t="shared" ref="AW2:AW10" si="21">IF(AU2=1,"I",IF(AU2=2,"I",IF(AU2=3,"I",IF(AU2=4,"II",IF(AU2=5,"II",IF(AU2=6,"II",IF(AU2=7,"III",IF(AU2=8,"III",IF(AU2=9,"III",IF(AU2=10,"IV",IF(AU2=11,"IV",IF(AU2=12,"IV"))))))))))))</f>
        <v>I</v>
      </c>
      <c r="AX2" s="18">
        <f>COUNTIF(AW2:AW9,"=IV")</f>
        <v>0</v>
      </c>
      <c r="AY2" s="18">
        <f>COUNTIF(AW2:AW9,"=III")</f>
        <v>4</v>
      </c>
      <c r="AZ2" s="18">
        <f>COUNTIF(AW2:AW9,"=II")</f>
        <v>3</v>
      </c>
      <c r="BA2" s="18">
        <f>COUNTIF(AW2:AW9,"=I")</f>
        <v>1</v>
      </c>
    </row>
    <row r="3" spans="1:53">
      <c r="A3" s="13">
        <f t="shared" ref="A3:A31" si="22">A2+1</f>
        <v>2</v>
      </c>
      <c r="B3" s="75" t="s">
        <v>138</v>
      </c>
      <c r="C3" s="14">
        <v>4</v>
      </c>
      <c r="D3" s="14">
        <v>5</v>
      </c>
      <c r="E3" s="14">
        <v>6</v>
      </c>
      <c r="F3" s="14">
        <v>4</v>
      </c>
      <c r="G3" s="14">
        <v>5</v>
      </c>
      <c r="H3" s="14">
        <v>4</v>
      </c>
      <c r="I3" s="14">
        <v>5</v>
      </c>
      <c r="J3" s="14">
        <v>4</v>
      </c>
      <c r="K3" s="14">
        <v>5</v>
      </c>
      <c r="L3" s="14">
        <v>4</v>
      </c>
      <c r="M3" s="14">
        <v>7</v>
      </c>
      <c r="N3" s="14">
        <v>4</v>
      </c>
      <c r="O3" s="14">
        <v>6</v>
      </c>
      <c r="P3" s="14">
        <v>4</v>
      </c>
      <c r="Q3" s="14">
        <v>8</v>
      </c>
      <c r="R3" s="14">
        <v>9</v>
      </c>
      <c r="S3" s="14"/>
      <c r="T3" s="14"/>
      <c r="U3" s="14"/>
      <c r="V3" s="14"/>
      <c r="W3" s="14"/>
      <c r="X3" s="14"/>
      <c r="Y3" s="14"/>
      <c r="Z3" s="14"/>
      <c r="AA3" s="14"/>
      <c r="AB3" s="15">
        <f t="shared" si="0"/>
        <v>5.25</v>
      </c>
      <c r="AC3" s="16">
        <f t="shared" si="1"/>
        <v>100</v>
      </c>
      <c r="AD3" s="15">
        <f t="shared" si="2"/>
        <v>18.75</v>
      </c>
      <c r="AE3" s="17">
        <f t="shared" si="3"/>
        <v>0</v>
      </c>
      <c r="AF3" s="18">
        <f t="shared" si="4"/>
        <v>0</v>
      </c>
      <c r="AG3" s="18">
        <f t="shared" si="5"/>
        <v>0</v>
      </c>
      <c r="AH3" s="18">
        <f t="shared" si="6"/>
        <v>1</v>
      </c>
      <c r="AI3" s="18">
        <f t="shared" si="7"/>
        <v>1</v>
      </c>
      <c r="AJ3" s="18">
        <f t="shared" si="8"/>
        <v>1</v>
      </c>
      <c r="AK3" s="18">
        <f t="shared" si="9"/>
        <v>2</v>
      </c>
      <c r="AL3" s="18">
        <f t="shared" si="10"/>
        <v>4</v>
      </c>
      <c r="AM3" s="18">
        <f t="shared" si="11"/>
        <v>7</v>
      </c>
      <c r="AN3" s="18">
        <f t="shared" si="12"/>
        <v>0</v>
      </c>
      <c r="AO3" s="18">
        <f t="shared" si="13"/>
        <v>0</v>
      </c>
      <c r="AP3" s="19">
        <f t="shared" si="14"/>
        <v>0</v>
      </c>
      <c r="AQ3" s="18">
        <f t="shared" si="15"/>
        <v>0</v>
      </c>
      <c r="AR3" s="18">
        <f t="shared" si="16"/>
        <v>0</v>
      </c>
      <c r="AS3" s="5">
        <f t="shared" si="17"/>
        <v>0</v>
      </c>
      <c r="AT3" s="18">
        <f t="shared" si="18"/>
        <v>16</v>
      </c>
      <c r="AU3" s="18">
        <f t="shared" si="19"/>
        <v>4</v>
      </c>
      <c r="AV3" s="18">
        <f t="shared" si="20"/>
        <v>7</v>
      </c>
      <c r="AW3" s="18" t="str">
        <f t="shared" si="21"/>
        <v>II</v>
      </c>
      <c r="AX3" s="18"/>
      <c r="AY3" s="18"/>
      <c r="AZ3" s="18"/>
      <c r="BA3" s="18"/>
    </row>
    <row r="4" spans="1:53">
      <c r="A4" s="13">
        <f t="shared" si="22"/>
        <v>3</v>
      </c>
      <c r="B4" s="75" t="s">
        <v>139</v>
      </c>
      <c r="C4" s="14">
        <v>9</v>
      </c>
      <c r="D4" s="14">
        <v>9</v>
      </c>
      <c r="E4" s="14">
        <v>9</v>
      </c>
      <c r="F4" s="14">
        <v>8</v>
      </c>
      <c r="G4" s="14">
        <v>9</v>
      </c>
      <c r="H4" s="14">
        <v>9</v>
      </c>
      <c r="I4" s="14">
        <v>10</v>
      </c>
      <c r="J4" s="14">
        <v>9</v>
      </c>
      <c r="K4" s="14">
        <v>9</v>
      </c>
      <c r="L4" s="14">
        <v>10</v>
      </c>
      <c r="M4" s="14">
        <v>10</v>
      </c>
      <c r="N4" s="14">
        <v>9</v>
      </c>
      <c r="O4" s="14">
        <v>10</v>
      </c>
      <c r="P4" s="14">
        <v>9</v>
      </c>
      <c r="Q4" s="14">
        <v>9</v>
      </c>
      <c r="R4" s="14">
        <v>10</v>
      </c>
      <c r="S4" s="14"/>
      <c r="T4" s="14"/>
      <c r="U4" s="14"/>
      <c r="V4" s="14"/>
      <c r="W4" s="14"/>
      <c r="X4" s="14"/>
      <c r="Y4" s="14"/>
      <c r="Z4" s="14"/>
      <c r="AA4" s="14"/>
      <c r="AB4" s="15">
        <f t="shared" si="0"/>
        <v>9.25</v>
      </c>
      <c r="AC4" s="16">
        <f t="shared" si="1"/>
        <v>100</v>
      </c>
      <c r="AD4" s="15">
        <f t="shared" si="2"/>
        <v>100</v>
      </c>
      <c r="AE4" s="17">
        <f t="shared" si="3"/>
        <v>0</v>
      </c>
      <c r="AF4" s="18">
        <f t="shared" si="4"/>
        <v>0</v>
      </c>
      <c r="AG4" s="18">
        <f t="shared" si="5"/>
        <v>5</v>
      </c>
      <c r="AH4" s="18">
        <f t="shared" si="6"/>
        <v>10</v>
      </c>
      <c r="AI4" s="18">
        <f t="shared" si="7"/>
        <v>1</v>
      </c>
      <c r="AJ4" s="18">
        <f t="shared" si="8"/>
        <v>0</v>
      </c>
      <c r="AK4" s="18">
        <f t="shared" si="9"/>
        <v>0</v>
      </c>
      <c r="AL4" s="18">
        <f t="shared" si="10"/>
        <v>0</v>
      </c>
      <c r="AM4" s="18">
        <f t="shared" si="11"/>
        <v>0</v>
      </c>
      <c r="AN4" s="18">
        <f t="shared" si="12"/>
        <v>0</v>
      </c>
      <c r="AO4" s="18">
        <f t="shared" si="13"/>
        <v>0</v>
      </c>
      <c r="AP4" s="19">
        <f t="shared" si="14"/>
        <v>0</v>
      </c>
      <c r="AQ4" s="18">
        <f t="shared" si="15"/>
        <v>0</v>
      </c>
      <c r="AR4" s="18">
        <f t="shared" si="16"/>
        <v>0</v>
      </c>
      <c r="AS4" s="5">
        <f t="shared" si="17"/>
        <v>0</v>
      </c>
      <c r="AT4" s="18">
        <f t="shared" si="18"/>
        <v>16</v>
      </c>
      <c r="AU4" s="18">
        <f t="shared" si="19"/>
        <v>8</v>
      </c>
      <c r="AV4" s="18">
        <f t="shared" si="20"/>
        <v>1</v>
      </c>
      <c r="AW4" s="18" t="str">
        <f t="shared" si="21"/>
        <v>III</v>
      </c>
      <c r="AX4" s="18"/>
      <c r="AY4" s="18"/>
      <c r="AZ4" s="18"/>
      <c r="BA4" s="18"/>
    </row>
    <row r="5" spans="1:53">
      <c r="A5" s="13">
        <f t="shared" si="22"/>
        <v>4</v>
      </c>
      <c r="B5" s="75" t="s">
        <v>140</v>
      </c>
      <c r="C5" s="14">
        <v>9</v>
      </c>
      <c r="D5" s="14">
        <v>9</v>
      </c>
      <c r="E5" s="14">
        <v>8</v>
      </c>
      <c r="F5" s="14">
        <v>7</v>
      </c>
      <c r="G5" s="14">
        <v>9</v>
      </c>
      <c r="H5" s="14">
        <v>9</v>
      </c>
      <c r="I5" s="14">
        <v>10</v>
      </c>
      <c r="J5" s="14">
        <v>9</v>
      </c>
      <c r="K5" s="14">
        <v>9</v>
      </c>
      <c r="L5" s="14">
        <v>9</v>
      </c>
      <c r="M5" s="14">
        <v>10</v>
      </c>
      <c r="N5" s="14">
        <v>9</v>
      </c>
      <c r="O5" s="14">
        <v>10</v>
      </c>
      <c r="P5" s="14">
        <v>8</v>
      </c>
      <c r="Q5" s="14">
        <v>9</v>
      </c>
      <c r="R5" s="14">
        <v>10</v>
      </c>
      <c r="S5" s="14"/>
      <c r="T5" s="14"/>
      <c r="U5" s="14"/>
      <c r="V5" s="14"/>
      <c r="W5" s="14"/>
      <c r="X5" s="14"/>
      <c r="Y5" s="14"/>
      <c r="Z5" s="14"/>
      <c r="AA5" s="14"/>
      <c r="AB5" s="15">
        <f t="shared" si="0"/>
        <v>9</v>
      </c>
      <c r="AC5" s="16">
        <f t="shared" si="1"/>
        <v>100</v>
      </c>
      <c r="AD5" s="15">
        <f t="shared" si="2"/>
        <v>100</v>
      </c>
      <c r="AE5" s="17">
        <f t="shared" si="3"/>
        <v>0</v>
      </c>
      <c r="AF5" s="18">
        <f t="shared" si="4"/>
        <v>0</v>
      </c>
      <c r="AG5" s="18">
        <f t="shared" si="5"/>
        <v>4</v>
      </c>
      <c r="AH5" s="18">
        <f t="shared" si="6"/>
        <v>9</v>
      </c>
      <c r="AI5" s="18">
        <f t="shared" si="7"/>
        <v>2</v>
      </c>
      <c r="AJ5" s="18">
        <f t="shared" si="8"/>
        <v>1</v>
      </c>
      <c r="AK5" s="18">
        <f t="shared" si="9"/>
        <v>0</v>
      </c>
      <c r="AL5" s="18">
        <f t="shared" si="10"/>
        <v>0</v>
      </c>
      <c r="AM5" s="18">
        <f t="shared" si="11"/>
        <v>0</v>
      </c>
      <c r="AN5" s="18">
        <f t="shared" si="12"/>
        <v>0</v>
      </c>
      <c r="AO5" s="18">
        <f t="shared" si="13"/>
        <v>0</v>
      </c>
      <c r="AP5" s="19">
        <f t="shared" si="14"/>
        <v>0</v>
      </c>
      <c r="AQ5" s="18">
        <f t="shared" si="15"/>
        <v>0</v>
      </c>
      <c r="AR5" s="18">
        <f t="shared" si="16"/>
        <v>0</v>
      </c>
      <c r="AS5" s="5">
        <f t="shared" si="17"/>
        <v>0</v>
      </c>
      <c r="AT5" s="18">
        <f t="shared" si="18"/>
        <v>16</v>
      </c>
      <c r="AU5" s="18">
        <f t="shared" si="19"/>
        <v>7</v>
      </c>
      <c r="AV5" s="18">
        <f t="shared" si="20"/>
        <v>1</v>
      </c>
      <c r="AW5" s="18" t="str">
        <f t="shared" si="21"/>
        <v>III</v>
      </c>
      <c r="AX5" s="18"/>
      <c r="AY5" s="18"/>
      <c r="AZ5" s="18"/>
      <c r="BA5" s="18"/>
    </row>
    <row r="6" spans="1:53">
      <c r="A6" s="13">
        <f t="shared" si="22"/>
        <v>5</v>
      </c>
      <c r="B6" s="75" t="s">
        <v>141</v>
      </c>
      <c r="C6" s="14">
        <v>4</v>
      </c>
      <c r="D6" s="14">
        <v>4</v>
      </c>
      <c r="E6" s="14">
        <v>5</v>
      </c>
      <c r="F6" s="14">
        <v>4</v>
      </c>
      <c r="G6" s="14">
        <v>6</v>
      </c>
      <c r="H6" s="14">
        <v>7</v>
      </c>
      <c r="I6" s="14">
        <v>4</v>
      </c>
      <c r="J6" s="14">
        <v>4</v>
      </c>
      <c r="K6" s="14">
        <v>5</v>
      </c>
      <c r="L6" s="14">
        <v>5</v>
      </c>
      <c r="M6" s="14">
        <v>7</v>
      </c>
      <c r="N6" s="14">
        <v>5</v>
      </c>
      <c r="O6" s="14">
        <v>4</v>
      </c>
      <c r="P6" s="14">
        <v>5</v>
      </c>
      <c r="Q6" s="14">
        <v>10</v>
      </c>
      <c r="R6" s="14">
        <v>10</v>
      </c>
      <c r="S6" s="14"/>
      <c r="T6" s="14"/>
      <c r="U6" s="14"/>
      <c r="V6" s="14"/>
      <c r="W6" s="14"/>
      <c r="X6" s="14"/>
      <c r="Y6" s="14"/>
      <c r="Z6" s="14"/>
      <c r="AA6" s="14"/>
      <c r="AB6" s="15">
        <f t="shared" si="0"/>
        <v>5.5625</v>
      </c>
      <c r="AC6" s="16">
        <f t="shared" si="1"/>
        <v>100</v>
      </c>
      <c r="AD6" s="15">
        <f t="shared" si="2"/>
        <v>25</v>
      </c>
      <c r="AE6" s="17">
        <f t="shared" si="3"/>
        <v>0</v>
      </c>
      <c r="AF6" s="18">
        <f t="shared" si="4"/>
        <v>0</v>
      </c>
      <c r="AG6" s="18">
        <f t="shared" si="5"/>
        <v>2</v>
      </c>
      <c r="AH6" s="18">
        <f t="shared" si="6"/>
        <v>0</v>
      </c>
      <c r="AI6" s="18">
        <f t="shared" si="7"/>
        <v>0</v>
      </c>
      <c r="AJ6" s="18">
        <f t="shared" si="8"/>
        <v>2</v>
      </c>
      <c r="AK6" s="18">
        <f t="shared" si="9"/>
        <v>1</v>
      </c>
      <c r="AL6" s="18">
        <f t="shared" si="10"/>
        <v>5</v>
      </c>
      <c r="AM6" s="18">
        <f t="shared" si="11"/>
        <v>6</v>
      </c>
      <c r="AN6" s="18">
        <f t="shared" si="12"/>
        <v>0</v>
      </c>
      <c r="AO6" s="18">
        <f t="shared" si="13"/>
        <v>0</v>
      </c>
      <c r="AP6" s="19">
        <f t="shared" si="14"/>
        <v>0</v>
      </c>
      <c r="AQ6" s="18">
        <f t="shared" si="15"/>
        <v>0</v>
      </c>
      <c r="AR6" s="18">
        <f t="shared" si="16"/>
        <v>0</v>
      </c>
      <c r="AS6" s="5">
        <f t="shared" si="17"/>
        <v>0</v>
      </c>
      <c r="AT6" s="18">
        <f t="shared" si="18"/>
        <v>16</v>
      </c>
      <c r="AU6" s="18">
        <f t="shared" si="19"/>
        <v>4</v>
      </c>
      <c r="AV6" s="18">
        <f t="shared" si="20"/>
        <v>6</v>
      </c>
      <c r="AW6" s="18" t="str">
        <f t="shared" si="21"/>
        <v>II</v>
      </c>
      <c r="AX6" s="18"/>
      <c r="AY6" s="18"/>
      <c r="AZ6" s="18"/>
      <c r="BA6" s="18"/>
    </row>
    <row r="7" spans="1:53">
      <c r="A7" s="13">
        <f t="shared" si="22"/>
        <v>6</v>
      </c>
      <c r="B7" s="75" t="s">
        <v>142</v>
      </c>
      <c r="C7" s="14">
        <v>8</v>
      </c>
      <c r="D7" s="14">
        <v>9</v>
      </c>
      <c r="E7" s="14">
        <v>9</v>
      </c>
      <c r="F7" s="14">
        <v>7</v>
      </c>
      <c r="G7" s="14">
        <v>8</v>
      </c>
      <c r="H7" s="14">
        <v>8</v>
      </c>
      <c r="I7" s="14">
        <v>10</v>
      </c>
      <c r="J7" s="14">
        <v>9</v>
      </c>
      <c r="K7" s="14">
        <v>8</v>
      </c>
      <c r="L7" s="14">
        <v>8</v>
      </c>
      <c r="M7" s="14">
        <v>9</v>
      </c>
      <c r="N7" s="14">
        <v>8</v>
      </c>
      <c r="O7" s="14">
        <v>9</v>
      </c>
      <c r="P7" s="14">
        <v>9</v>
      </c>
      <c r="Q7" s="14">
        <v>9</v>
      </c>
      <c r="R7" s="14">
        <v>10</v>
      </c>
      <c r="S7" s="14"/>
      <c r="T7" s="14"/>
      <c r="U7" s="14"/>
      <c r="V7" s="14"/>
      <c r="W7" s="14"/>
      <c r="X7" s="14"/>
      <c r="Y7" s="14"/>
      <c r="Z7" s="14"/>
      <c r="AA7" s="14"/>
      <c r="AB7" s="15">
        <f t="shared" si="0"/>
        <v>8.625</v>
      </c>
      <c r="AC7" s="16">
        <f t="shared" si="1"/>
        <v>100</v>
      </c>
      <c r="AD7" s="15">
        <f t="shared" si="2"/>
        <v>100</v>
      </c>
      <c r="AE7" s="17">
        <f t="shared" si="3"/>
        <v>0</v>
      </c>
      <c r="AF7" s="18">
        <f t="shared" si="4"/>
        <v>0</v>
      </c>
      <c r="AG7" s="18">
        <f t="shared" si="5"/>
        <v>2</v>
      </c>
      <c r="AH7" s="18">
        <f t="shared" si="6"/>
        <v>7</v>
      </c>
      <c r="AI7" s="18">
        <f t="shared" si="7"/>
        <v>6</v>
      </c>
      <c r="AJ7" s="18">
        <f t="shared" si="8"/>
        <v>1</v>
      </c>
      <c r="AK7" s="18">
        <f t="shared" si="9"/>
        <v>0</v>
      </c>
      <c r="AL7" s="18">
        <f t="shared" si="10"/>
        <v>0</v>
      </c>
      <c r="AM7" s="18">
        <f t="shared" si="11"/>
        <v>0</v>
      </c>
      <c r="AN7" s="18">
        <f t="shared" si="12"/>
        <v>0</v>
      </c>
      <c r="AO7" s="18">
        <f t="shared" si="13"/>
        <v>0</v>
      </c>
      <c r="AP7" s="19">
        <f t="shared" si="14"/>
        <v>0</v>
      </c>
      <c r="AQ7" s="18">
        <f t="shared" si="15"/>
        <v>0</v>
      </c>
      <c r="AR7" s="18">
        <f t="shared" si="16"/>
        <v>0</v>
      </c>
      <c r="AS7" s="5">
        <f t="shared" si="17"/>
        <v>0</v>
      </c>
      <c r="AT7" s="18">
        <f t="shared" si="18"/>
        <v>16</v>
      </c>
      <c r="AU7" s="18">
        <f t="shared" si="19"/>
        <v>7</v>
      </c>
      <c r="AV7" s="18">
        <f t="shared" si="20"/>
        <v>1</v>
      </c>
      <c r="AW7" s="18" t="str">
        <f t="shared" si="21"/>
        <v>III</v>
      </c>
      <c r="AX7" s="18"/>
      <c r="AY7" s="18"/>
      <c r="AZ7" s="18"/>
      <c r="BA7" s="18"/>
    </row>
    <row r="8" spans="1:53">
      <c r="A8" s="13">
        <f t="shared" si="22"/>
        <v>7</v>
      </c>
      <c r="B8" s="75" t="s">
        <v>143</v>
      </c>
      <c r="C8" s="14">
        <v>8</v>
      </c>
      <c r="D8" s="14">
        <v>8</v>
      </c>
      <c r="E8" s="14">
        <v>8</v>
      </c>
      <c r="F8" s="14">
        <v>8</v>
      </c>
      <c r="G8" s="14">
        <v>9</v>
      </c>
      <c r="H8" s="14">
        <v>9</v>
      </c>
      <c r="I8" s="14">
        <v>10</v>
      </c>
      <c r="J8" s="14">
        <v>8</v>
      </c>
      <c r="K8" s="14">
        <v>8</v>
      </c>
      <c r="L8" s="14">
        <v>7</v>
      </c>
      <c r="M8" s="14">
        <v>9</v>
      </c>
      <c r="N8" s="14">
        <v>8</v>
      </c>
      <c r="O8" s="14">
        <v>10</v>
      </c>
      <c r="P8" s="14">
        <v>7</v>
      </c>
      <c r="Q8" s="14">
        <v>10</v>
      </c>
      <c r="R8" s="14">
        <v>10</v>
      </c>
      <c r="S8" s="14"/>
      <c r="T8" s="14"/>
      <c r="U8" s="14"/>
      <c r="V8" s="14"/>
      <c r="W8" s="14"/>
      <c r="X8" s="14"/>
      <c r="Y8" s="14"/>
      <c r="Z8" s="14"/>
      <c r="AA8" s="14"/>
      <c r="AB8" s="15">
        <f t="shared" si="0"/>
        <v>8.5625</v>
      </c>
      <c r="AC8" s="16">
        <f t="shared" si="1"/>
        <v>100</v>
      </c>
      <c r="AD8" s="15">
        <f t="shared" si="2"/>
        <v>100</v>
      </c>
      <c r="AE8" s="17">
        <f t="shared" si="3"/>
        <v>0</v>
      </c>
      <c r="AF8" s="18">
        <f t="shared" si="4"/>
        <v>0</v>
      </c>
      <c r="AG8" s="18">
        <f t="shared" si="5"/>
        <v>4</v>
      </c>
      <c r="AH8" s="18">
        <f t="shared" si="6"/>
        <v>3</v>
      </c>
      <c r="AI8" s="18">
        <f t="shared" si="7"/>
        <v>7</v>
      </c>
      <c r="AJ8" s="18">
        <f t="shared" si="8"/>
        <v>2</v>
      </c>
      <c r="AK8" s="18">
        <f t="shared" si="9"/>
        <v>0</v>
      </c>
      <c r="AL8" s="18">
        <f t="shared" si="10"/>
        <v>0</v>
      </c>
      <c r="AM8" s="18">
        <f t="shared" si="11"/>
        <v>0</v>
      </c>
      <c r="AN8" s="18">
        <f t="shared" si="12"/>
        <v>0</v>
      </c>
      <c r="AO8" s="18">
        <f t="shared" si="13"/>
        <v>0</v>
      </c>
      <c r="AP8" s="19">
        <f t="shared" si="14"/>
        <v>0</v>
      </c>
      <c r="AQ8" s="18">
        <f t="shared" si="15"/>
        <v>0</v>
      </c>
      <c r="AR8" s="18">
        <f t="shared" si="16"/>
        <v>0</v>
      </c>
      <c r="AS8" s="5">
        <f t="shared" si="17"/>
        <v>0</v>
      </c>
      <c r="AT8" s="18">
        <f t="shared" si="18"/>
        <v>16</v>
      </c>
      <c r="AU8" s="18">
        <f t="shared" si="19"/>
        <v>7</v>
      </c>
      <c r="AV8" s="18">
        <f t="shared" si="20"/>
        <v>2</v>
      </c>
      <c r="AW8" s="18" t="str">
        <f t="shared" si="21"/>
        <v>III</v>
      </c>
      <c r="AX8" s="18"/>
      <c r="AY8" s="18"/>
      <c r="AZ8" s="18"/>
      <c r="BA8" s="18"/>
    </row>
    <row r="9" spans="1:53">
      <c r="A9" s="13">
        <f t="shared" si="22"/>
        <v>8</v>
      </c>
      <c r="B9" s="75" t="s">
        <v>144</v>
      </c>
      <c r="C9" s="14">
        <v>7</v>
      </c>
      <c r="D9" s="14">
        <v>8</v>
      </c>
      <c r="E9" s="14">
        <v>8</v>
      </c>
      <c r="F9" s="14">
        <v>8</v>
      </c>
      <c r="G9" s="14">
        <v>7</v>
      </c>
      <c r="H9" s="14">
        <v>7</v>
      </c>
      <c r="I9" s="14">
        <v>10</v>
      </c>
      <c r="J9" s="14">
        <v>7</v>
      </c>
      <c r="K9" s="14">
        <v>7</v>
      </c>
      <c r="L9" s="14">
        <v>7</v>
      </c>
      <c r="M9" s="14">
        <v>8</v>
      </c>
      <c r="N9" s="14">
        <v>7</v>
      </c>
      <c r="O9" s="14">
        <v>9</v>
      </c>
      <c r="P9" s="14">
        <v>6</v>
      </c>
      <c r="Q9" s="14">
        <v>10</v>
      </c>
      <c r="R9" s="14">
        <v>10</v>
      </c>
      <c r="S9" s="14"/>
      <c r="T9" s="14"/>
      <c r="U9" s="14"/>
      <c r="V9" s="14"/>
      <c r="W9" s="14"/>
      <c r="X9" s="14"/>
      <c r="Y9" s="14"/>
      <c r="Z9" s="14"/>
      <c r="AA9" s="14"/>
      <c r="AB9" s="15">
        <f t="shared" si="0"/>
        <v>7.875</v>
      </c>
      <c r="AC9" s="16">
        <f t="shared" si="1"/>
        <v>100</v>
      </c>
      <c r="AD9" s="15">
        <f t="shared" si="2"/>
        <v>93.75</v>
      </c>
      <c r="AE9" s="17">
        <f t="shared" si="3"/>
        <v>0</v>
      </c>
      <c r="AF9" s="18">
        <f t="shared" si="4"/>
        <v>0</v>
      </c>
      <c r="AG9" s="18">
        <f t="shared" si="5"/>
        <v>3</v>
      </c>
      <c r="AH9" s="18">
        <f t="shared" si="6"/>
        <v>1</v>
      </c>
      <c r="AI9" s="18">
        <f t="shared" si="7"/>
        <v>4</v>
      </c>
      <c r="AJ9" s="18">
        <f t="shared" si="8"/>
        <v>7</v>
      </c>
      <c r="AK9" s="18">
        <f t="shared" si="9"/>
        <v>1</v>
      </c>
      <c r="AL9" s="18">
        <f t="shared" si="10"/>
        <v>0</v>
      </c>
      <c r="AM9" s="18">
        <f t="shared" si="11"/>
        <v>0</v>
      </c>
      <c r="AN9" s="18">
        <f t="shared" si="12"/>
        <v>0</v>
      </c>
      <c r="AO9" s="18">
        <f t="shared" si="13"/>
        <v>0</v>
      </c>
      <c r="AP9" s="19">
        <f t="shared" si="14"/>
        <v>0</v>
      </c>
      <c r="AQ9" s="18">
        <f t="shared" si="15"/>
        <v>0</v>
      </c>
      <c r="AR9" s="18">
        <f t="shared" si="16"/>
        <v>0</v>
      </c>
      <c r="AS9" s="5">
        <f t="shared" si="17"/>
        <v>0</v>
      </c>
      <c r="AT9" s="18">
        <f t="shared" si="18"/>
        <v>16</v>
      </c>
      <c r="AU9" s="18">
        <f t="shared" si="19"/>
        <v>6</v>
      </c>
      <c r="AV9" s="18">
        <f t="shared" si="20"/>
        <v>1</v>
      </c>
      <c r="AW9" s="18" t="str">
        <f t="shared" si="21"/>
        <v>II</v>
      </c>
      <c r="AX9" s="18"/>
      <c r="AY9" s="18"/>
      <c r="AZ9" s="18"/>
      <c r="BA9" s="18"/>
    </row>
    <row r="10" spans="1:53">
      <c r="A10" s="13">
        <f t="shared" si="22"/>
        <v>9</v>
      </c>
      <c r="B10" s="72" t="s">
        <v>145</v>
      </c>
      <c r="C10" s="14">
        <v>9</v>
      </c>
      <c r="D10" s="14">
        <v>8</v>
      </c>
      <c r="E10" s="14">
        <v>10</v>
      </c>
      <c r="F10" s="14">
        <v>9</v>
      </c>
      <c r="G10" s="14">
        <v>9</v>
      </c>
      <c r="H10" s="14">
        <v>9</v>
      </c>
      <c r="I10" s="14">
        <v>10</v>
      </c>
      <c r="J10" s="14">
        <v>9</v>
      </c>
      <c r="K10" s="14">
        <v>9</v>
      </c>
      <c r="L10" s="14">
        <v>10</v>
      </c>
      <c r="M10" s="14">
        <v>10</v>
      </c>
      <c r="N10" s="14">
        <v>9</v>
      </c>
      <c r="O10" s="14">
        <v>10</v>
      </c>
      <c r="P10" s="14">
        <v>10</v>
      </c>
      <c r="Q10" s="14">
        <v>9</v>
      </c>
      <c r="R10" s="14">
        <v>10</v>
      </c>
      <c r="S10" s="14"/>
      <c r="T10" s="14"/>
      <c r="U10" s="14"/>
      <c r="V10" s="14"/>
      <c r="W10" s="14"/>
      <c r="X10" s="14"/>
      <c r="Y10" s="14"/>
      <c r="Z10" s="14"/>
      <c r="AA10" s="14"/>
      <c r="AB10" s="15">
        <f t="shared" si="0"/>
        <v>9.375</v>
      </c>
      <c r="AC10" s="16">
        <f t="shared" si="1"/>
        <v>100</v>
      </c>
      <c r="AD10" s="15">
        <f t="shared" si="2"/>
        <v>100</v>
      </c>
      <c r="AE10" s="17">
        <f t="shared" si="3"/>
        <v>0</v>
      </c>
      <c r="AF10" s="18">
        <f t="shared" si="4"/>
        <v>0</v>
      </c>
      <c r="AG10" s="18">
        <f t="shared" si="5"/>
        <v>7</v>
      </c>
      <c r="AH10" s="18">
        <f t="shared" si="6"/>
        <v>8</v>
      </c>
      <c r="AI10" s="18">
        <f t="shared" si="7"/>
        <v>1</v>
      </c>
      <c r="AJ10" s="18">
        <f t="shared" si="8"/>
        <v>0</v>
      </c>
      <c r="AK10" s="18">
        <f t="shared" si="9"/>
        <v>0</v>
      </c>
      <c r="AL10" s="18">
        <f t="shared" si="10"/>
        <v>0</v>
      </c>
      <c r="AM10" s="18">
        <f t="shared" si="11"/>
        <v>0</v>
      </c>
      <c r="AN10" s="18">
        <f t="shared" si="12"/>
        <v>0</v>
      </c>
      <c r="AO10" s="18">
        <f t="shared" si="13"/>
        <v>0</v>
      </c>
      <c r="AP10" s="19">
        <f t="shared" si="14"/>
        <v>0</v>
      </c>
      <c r="AQ10" s="18">
        <f t="shared" si="15"/>
        <v>0</v>
      </c>
      <c r="AR10" s="18">
        <f t="shared" si="16"/>
        <v>0</v>
      </c>
      <c r="AS10" s="5">
        <f t="shared" si="17"/>
        <v>0</v>
      </c>
      <c r="AT10" s="18">
        <f t="shared" si="18"/>
        <v>16</v>
      </c>
      <c r="AU10" s="18">
        <f t="shared" si="19"/>
        <v>8</v>
      </c>
      <c r="AV10" s="18">
        <f t="shared" si="20"/>
        <v>1</v>
      </c>
      <c r="AW10" s="18" t="str">
        <f t="shared" si="21"/>
        <v>III</v>
      </c>
      <c r="AX10" s="18"/>
      <c r="AY10" s="18"/>
      <c r="AZ10" s="18"/>
      <c r="BA10" s="18"/>
    </row>
    <row r="11" spans="1:53">
      <c r="A11" s="13">
        <f t="shared" si="22"/>
        <v>10</v>
      </c>
      <c r="B11" s="4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 t="e">
        <f t="shared" si="0"/>
        <v>#DIV/0!</v>
      </c>
      <c r="AC11" s="16" t="e">
        <f t="shared" si="1"/>
        <v>#DIV/0!</v>
      </c>
      <c r="AD11" s="15" t="e">
        <f t="shared" si="2"/>
        <v>#DIV/0!</v>
      </c>
      <c r="AE11" s="17">
        <f t="shared" si="3"/>
        <v>0</v>
      </c>
      <c r="AF11" s="18">
        <f t="shared" si="4"/>
        <v>0</v>
      </c>
      <c r="AG11" s="18">
        <f t="shared" si="5"/>
        <v>0</v>
      </c>
      <c r="AH11" s="18">
        <f t="shared" si="6"/>
        <v>0</v>
      </c>
      <c r="AI11" s="18">
        <f t="shared" si="7"/>
        <v>0</v>
      </c>
      <c r="AJ11" s="18">
        <f t="shared" si="8"/>
        <v>0</v>
      </c>
      <c r="AK11" s="18">
        <f t="shared" si="9"/>
        <v>0</v>
      </c>
      <c r="AL11" s="18">
        <f t="shared" si="10"/>
        <v>0</v>
      </c>
      <c r="AM11" s="18">
        <f t="shared" si="11"/>
        <v>0</v>
      </c>
      <c r="AN11" s="18">
        <f t="shared" si="12"/>
        <v>0</v>
      </c>
      <c r="AO11" s="18">
        <f t="shared" si="13"/>
        <v>0</v>
      </c>
      <c r="AP11" s="19">
        <f t="shared" si="14"/>
        <v>0</v>
      </c>
      <c r="AQ11" s="18">
        <f t="shared" si="15"/>
        <v>0</v>
      </c>
      <c r="AR11" s="18">
        <f t="shared" si="16"/>
        <v>0</v>
      </c>
      <c r="AS11" s="5">
        <f t="shared" si="17"/>
        <v>0</v>
      </c>
      <c r="AT11" s="18">
        <f t="shared" si="18"/>
        <v>0</v>
      </c>
      <c r="AU11" s="18"/>
      <c r="AV11" s="18"/>
      <c r="AW11" s="18"/>
      <c r="AX11" s="18"/>
      <c r="AY11" s="18"/>
      <c r="AZ11" s="18"/>
      <c r="BA11" s="18"/>
    </row>
    <row r="12" spans="1:53">
      <c r="A12" s="13">
        <f t="shared" si="22"/>
        <v>11</v>
      </c>
      <c r="B12" s="7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 t="e">
        <f t="shared" si="0"/>
        <v>#DIV/0!</v>
      </c>
      <c r="AC12" s="16" t="e">
        <f t="shared" si="1"/>
        <v>#DIV/0!</v>
      </c>
      <c r="AD12" s="15" t="e">
        <f t="shared" si="2"/>
        <v>#DIV/0!</v>
      </c>
      <c r="AE12" s="17">
        <f t="shared" si="3"/>
        <v>0</v>
      </c>
      <c r="AF12" s="18">
        <f t="shared" si="4"/>
        <v>0</v>
      </c>
      <c r="AG12" s="18">
        <f t="shared" si="5"/>
        <v>0</v>
      </c>
      <c r="AH12" s="18">
        <f t="shared" si="6"/>
        <v>0</v>
      </c>
      <c r="AI12" s="18">
        <f t="shared" si="7"/>
        <v>0</v>
      </c>
      <c r="AJ12" s="18">
        <f t="shared" si="8"/>
        <v>0</v>
      </c>
      <c r="AK12" s="18">
        <f t="shared" si="9"/>
        <v>0</v>
      </c>
      <c r="AL12" s="18">
        <f t="shared" si="10"/>
        <v>0</v>
      </c>
      <c r="AM12" s="18">
        <f t="shared" si="11"/>
        <v>0</v>
      </c>
      <c r="AN12" s="18">
        <f t="shared" si="12"/>
        <v>0</v>
      </c>
      <c r="AO12" s="18">
        <f t="shared" si="13"/>
        <v>0</v>
      </c>
      <c r="AP12" s="19">
        <f t="shared" si="14"/>
        <v>0</v>
      </c>
      <c r="AQ12" s="18">
        <f t="shared" si="15"/>
        <v>0</v>
      </c>
      <c r="AR12" s="18">
        <f t="shared" si="16"/>
        <v>0</v>
      </c>
      <c r="AS12" s="5">
        <f t="shared" si="17"/>
        <v>0</v>
      </c>
      <c r="AT12" s="18">
        <f t="shared" si="18"/>
        <v>0</v>
      </c>
      <c r="AU12" s="18"/>
      <c r="AV12" s="18"/>
      <c r="AW12" s="18"/>
      <c r="AX12" s="18"/>
      <c r="AY12" s="18"/>
      <c r="AZ12" s="18"/>
      <c r="BA12" s="18"/>
    </row>
    <row r="13" spans="1:53">
      <c r="A13" s="13">
        <f t="shared" si="22"/>
        <v>12</v>
      </c>
      <c r="B13" s="4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 t="e">
        <f t="shared" si="0"/>
        <v>#DIV/0!</v>
      </c>
      <c r="AC13" s="16" t="e">
        <f t="shared" si="1"/>
        <v>#DIV/0!</v>
      </c>
      <c r="AD13" s="15" t="e">
        <f t="shared" si="2"/>
        <v>#DIV/0!</v>
      </c>
      <c r="AE13" s="17">
        <f t="shared" si="3"/>
        <v>0</v>
      </c>
      <c r="AF13" s="18">
        <f t="shared" si="4"/>
        <v>0</v>
      </c>
      <c r="AG13" s="18">
        <f t="shared" si="5"/>
        <v>0</v>
      </c>
      <c r="AH13" s="18">
        <f t="shared" si="6"/>
        <v>0</v>
      </c>
      <c r="AI13" s="18">
        <f t="shared" si="7"/>
        <v>0</v>
      </c>
      <c r="AJ13" s="18">
        <f t="shared" si="8"/>
        <v>0</v>
      </c>
      <c r="AK13" s="18">
        <f t="shared" si="9"/>
        <v>0</v>
      </c>
      <c r="AL13" s="18">
        <f t="shared" si="10"/>
        <v>0</v>
      </c>
      <c r="AM13" s="18">
        <f t="shared" si="11"/>
        <v>0</v>
      </c>
      <c r="AN13" s="18">
        <f t="shared" si="12"/>
        <v>0</v>
      </c>
      <c r="AO13" s="18">
        <f t="shared" si="13"/>
        <v>0</v>
      </c>
      <c r="AP13" s="19">
        <f t="shared" si="14"/>
        <v>0</v>
      </c>
      <c r="AQ13" s="18">
        <f t="shared" si="15"/>
        <v>0</v>
      </c>
      <c r="AR13" s="18">
        <f t="shared" si="16"/>
        <v>0</v>
      </c>
      <c r="AS13" s="5">
        <f t="shared" si="17"/>
        <v>0</v>
      </c>
      <c r="AT13" s="18">
        <f t="shared" si="18"/>
        <v>0</v>
      </c>
      <c r="AU13" s="18"/>
      <c r="AV13" s="18"/>
      <c r="AW13" s="18"/>
      <c r="AX13" s="18"/>
      <c r="AY13" s="18"/>
      <c r="AZ13" s="18"/>
      <c r="BA13" s="18"/>
    </row>
    <row r="14" spans="1:53">
      <c r="A14" s="13">
        <f t="shared" si="22"/>
        <v>13</v>
      </c>
      <c r="B14" s="4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 t="e">
        <f t="shared" si="0"/>
        <v>#DIV/0!</v>
      </c>
      <c r="AC14" s="16" t="e">
        <f t="shared" si="1"/>
        <v>#DIV/0!</v>
      </c>
      <c r="AD14" s="15" t="e">
        <f t="shared" si="2"/>
        <v>#DIV/0!</v>
      </c>
      <c r="AE14" s="17">
        <f t="shared" si="3"/>
        <v>0</v>
      </c>
      <c r="AF14" s="18">
        <f t="shared" si="4"/>
        <v>0</v>
      </c>
      <c r="AG14" s="18">
        <f t="shared" si="5"/>
        <v>0</v>
      </c>
      <c r="AH14" s="18">
        <f t="shared" si="6"/>
        <v>0</v>
      </c>
      <c r="AI14" s="18">
        <f t="shared" si="7"/>
        <v>0</v>
      </c>
      <c r="AJ14" s="18">
        <f t="shared" si="8"/>
        <v>0</v>
      </c>
      <c r="AK14" s="18">
        <f t="shared" si="9"/>
        <v>0</v>
      </c>
      <c r="AL14" s="18">
        <f t="shared" si="10"/>
        <v>0</v>
      </c>
      <c r="AM14" s="18">
        <f t="shared" si="11"/>
        <v>0</v>
      </c>
      <c r="AN14" s="18">
        <f t="shared" si="12"/>
        <v>0</v>
      </c>
      <c r="AO14" s="18">
        <f t="shared" si="13"/>
        <v>0</v>
      </c>
      <c r="AP14" s="19">
        <f t="shared" si="14"/>
        <v>0</v>
      </c>
      <c r="AQ14" s="18">
        <f t="shared" si="15"/>
        <v>0</v>
      </c>
      <c r="AR14" s="18">
        <f t="shared" si="16"/>
        <v>0</v>
      </c>
      <c r="AS14" s="5">
        <f t="shared" si="17"/>
        <v>0</v>
      </c>
      <c r="AT14" s="18">
        <f t="shared" si="18"/>
        <v>0</v>
      </c>
      <c r="AU14" s="18"/>
      <c r="AV14" s="18"/>
      <c r="AW14" s="18"/>
      <c r="AX14" s="18"/>
      <c r="AY14" s="18"/>
      <c r="AZ14" s="18"/>
      <c r="BA14" s="18"/>
    </row>
    <row r="15" spans="1:53">
      <c r="A15" s="13">
        <f t="shared" si="22"/>
        <v>14</v>
      </c>
      <c r="B15" s="4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 t="e">
        <f t="shared" si="0"/>
        <v>#DIV/0!</v>
      </c>
      <c r="AC15" s="16" t="e">
        <f t="shared" si="1"/>
        <v>#DIV/0!</v>
      </c>
      <c r="AD15" s="15" t="e">
        <f t="shared" si="2"/>
        <v>#DIV/0!</v>
      </c>
      <c r="AE15" s="17">
        <f t="shared" si="3"/>
        <v>0</v>
      </c>
      <c r="AF15" s="18">
        <f t="shared" si="4"/>
        <v>0</v>
      </c>
      <c r="AG15" s="18">
        <f t="shared" si="5"/>
        <v>0</v>
      </c>
      <c r="AH15" s="18">
        <f t="shared" si="6"/>
        <v>0</v>
      </c>
      <c r="AI15" s="18">
        <f t="shared" si="7"/>
        <v>0</v>
      </c>
      <c r="AJ15" s="18">
        <f t="shared" si="8"/>
        <v>0</v>
      </c>
      <c r="AK15" s="18">
        <f t="shared" si="9"/>
        <v>0</v>
      </c>
      <c r="AL15" s="18">
        <f t="shared" si="10"/>
        <v>0</v>
      </c>
      <c r="AM15" s="18">
        <f t="shared" si="11"/>
        <v>0</v>
      </c>
      <c r="AN15" s="18">
        <f t="shared" si="12"/>
        <v>0</v>
      </c>
      <c r="AO15" s="18">
        <f t="shared" si="13"/>
        <v>0</v>
      </c>
      <c r="AP15" s="19">
        <f t="shared" si="14"/>
        <v>0</v>
      </c>
      <c r="AQ15" s="18">
        <f t="shared" si="15"/>
        <v>0</v>
      </c>
      <c r="AR15" s="18">
        <f t="shared" si="16"/>
        <v>0</v>
      </c>
      <c r="AS15" s="5">
        <f t="shared" si="17"/>
        <v>0</v>
      </c>
      <c r="AT15" s="18">
        <f t="shared" si="18"/>
        <v>0</v>
      </c>
      <c r="AU15" s="18"/>
      <c r="AV15" s="18"/>
      <c r="AW15" s="18"/>
      <c r="AX15" s="18"/>
      <c r="AY15" s="18"/>
      <c r="AZ15" s="18"/>
      <c r="BA15" s="18"/>
    </row>
    <row r="16" spans="1:53">
      <c r="A16" s="13">
        <f t="shared" si="22"/>
        <v>15</v>
      </c>
      <c r="B16" s="4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 t="e">
        <f t="shared" si="0"/>
        <v>#DIV/0!</v>
      </c>
      <c r="AC16" s="16" t="e">
        <f t="shared" si="1"/>
        <v>#DIV/0!</v>
      </c>
      <c r="AD16" s="15" t="e">
        <f t="shared" si="2"/>
        <v>#DIV/0!</v>
      </c>
      <c r="AE16" s="17">
        <f t="shared" si="3"/>
        <v>0</v>
      </c>
      <c r="AF16" s="18">
        <f t="shared" si="4"/>
        <v>0</v>
      </c>
      <c r="AG16" s="18">
        <f t="shared" si="5"/>
        <v>0</v>
      </c>
      <c r="AH16" s="18">
        <f t="shared" si="6"/>
        <v>0</v>
      </c>
      <c r="AI16" s="18">
        <f t="shared" si="7"/>
        <v>0</v>
      </c>
      <c r="AJ16" s="18">
        <f t="shared" si="8"/>
        <v>0</v>
      </c>
      <c r="AK16" s="18">
        <f t="shared" si="9"/>
        <v>0</v>
      </c>
      <c r="AL16" s="18">
        <f t="shared" si="10"/>
        <v>0</v>
      </c>
      <c r="AM16" s="18">
        <f t="shared" si="11"/>
        <v>0</v>
      </c>
      <c r="AN16" s="18">
        <f t="shared" si="12"/>
        <v>0</v>
      </c>
      <c r="AO16" s="18">
        <f t="shared" si="13"/>
        <v>0</v>
      </c>
      <c r="AP16" s="19">
        <f t="shared" si="14"/>
        <v>0</v>
      </c>
      <c r="AQ16" s="18">
        <f t="shared" si="15"/>
        <v>0</v>
      </c>
      <c r="AR16" s="18">
        <f t="shared" si="16"/>
        <v>0</v>
      </c>
      <c r="AS16" s="5">
        <f t="shared" si="17"/>
        <v>0</v>
      </c>
      <c r="AT16" s="18">
        <f t="shared" si="18"/>
        <v>0</v>
      </c>
      <c r="AU16" s="18"/>
      <c r="AV16" s="18"/>
      <c r="AW16" s="18"/>
      <c r="AX16" s="18"/>
      <c r="AY16" s="18"/>
      <c r="AZ16" s="18"/>
      <c r="BA16" s="18"/>
    </row>
    <row r="17" spans="1:53">
      <c r="A17" s="13">
        <f t="shared" si="22"/>
        <v>16</v>
      </c>
      <c r="B17" s="4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 t="e">
        <f t="shared" si="0"/>
        <v>#DIV/0!</v>
      </c>
      <c r="AC17" s="16" t="e">
        <f t="shared" si="1"/>
        <v>#DIV/0!</v>
      </c>
      <c r="AD17" s="15" t="e">
        <f t="shared" si="2"/>
        <v>#DIV/0!</v>
      </c>
      <c r="AE17" s="17">
        <f t="shared" si="3"/>
        <v>0</v>
      </c>
      <c r="AF17" s="18">
        <f t="shared" si="4"/>
        <v>0</v>
      </c>
      <c r="AG17" s="18">
        <f t="shared" si="5"/>
        <v>0</v>
      </c>
      <c r="AH17" s="18">
        <f t="shared" si="6"/>
        <v>0</v>
      </c>
      <c r="AI17" s="18">
        <f t="shared" si="7"/>
        <v>0</v>
      </c>
      <c r="AJ17" s="18">
        <f t="shared" si="8"/>
        <v>0</v>
      </c>
      <c r="AK17" s="18">
        <f t="shared" si="9"/>
        <v>0</v>
      </c>
      <c r="AL17" s="18">
        <f t="shared" si="10"/>
        <v>0</v>
      </c>
      <c r="AM17" s="18">
        <f t="shared" si="11"/>
        <v>0</v>
      </c>
      <c r="AN17" s="18">
        <f t="shared" si="12"/>
        <v>0</v>
      </c>
      <c r="AO17" s="18">
        <f t="shared" si="13"/>
        <v>0</v>
      </c>
      <c r="AP17" s="19">
        <f t="shared" si="14"/>
        <v>0</v>
      </c>
      <c r="AQ17" s="18">
        <f t="shared" si="15"/>
        <v>0</v>
      </c>
      <c r="AR17" s="18">
        <f t="shared" si="16"/>
        <v>0</v>
      </c>
      <c r="AS17" s="5">
        <f t="shared" si="17"/>
        <v>0</v>
      </c>
      <c r="AT17" s="18">
        <f t="shared" si="18"/>
        <v>0</v>
      </c>
      <c r="AU17" s="18"/>
      <c r="AV17" s="18"/>
      <c r="AW17" s="18"/>
      <c r="AX17" s="18"/>
      <c r="AY17" s="18"/>
      <c r="AZ17" s="18"/>
      <c r="BA17" s="18"/>
    </row>
    <row r="18" spans="1:53">
      <c r="A18" s="13">
        <f t="shared" si="22"/>
        <v>17</v>
      </c>
      <c r="B18" s="4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 t="e">
        <f t="shared" si="0"/>
        <v>#DIV/0!</v>
      </c>
      <c r="AC18" s="16" t="e">
        <f t="shared" si="1"/>
        <v>#DIV/0!</v>
      </c>
      <c r="AD18" s="15" t="e">
        <f t="shared" si="2"/>
        <v>#DIV/0!</v>
      </c>
      <c r="AE18" s="17">
        <f t="shared" si="3"/>
        <v>0</v>
      </c>
      <c r="AF18" s="18">
        <f t="shared" si="4"/>
        <v>0</v>
      </c>
      <c r="AG18" s="18">
        <f t="shared" si="5"/>
        <v>0</v>
      </c>
      <c r="AH18" s="18">
        <f t="shared" si="6"/>
        <v>0</v>
      </c>
      <c r="AI18" s="18">
        <f t="shared" si="7"/>
        <v>0</v>
      </c>
      <c r="AJ18" s="18">
        <f t="shared" si="8"/>
        <v>0</v>
      </c>
      <c r="AK18" s="18">
        <f t="shared" si="9"/>
        <v>0</v>
      </c>
      <c r="AL18" s="18">
        <f t="shared" si="10"/>
        <v>0</v>
      </c>
      <c r="AM18" s="18">
        <f t="shared" si="11"/>
        <v>0</v>
      </c>
      <c r="AN18" s="18">
        <f t="shared" si="12"/>
        <v>0</v>
      </c>
      <c r="AO18" s="18">
        <f t="shared" si="13"/>
        <v>0</v>
      </c>
      <c r="AP18" s="19">
        <f t="shared" si="14"/>
        <v>0</v>
      </c>
      <c r="AQ18" s="18">
        <f t="shared" si="15"/>
        <v>0</v>
      </c>
      <c r="AR18" s="18">
        <f t="shared" si="16"/>
        <v>0</v>
      </c>
      <c r="AS18" s="5">
        <f t="shared" si="17"/>
        <v>0</v>
      </c>
      <c r="AT18" s="18">
        <f t="shared" si="18"/>
        <v>0</v>
      </c>
      <c r="AU18" s="18"/>
      <c r="AV18" s="18"/>
      <c r="AW18" s="18"/>
      <c r="AX18" s="18"/>
      <c r="AY18" s="18"/>
      <c r="AZ18" s="18"/>
      <c r="BA18" s="18"/>
    </row>
    <row r="19" spans="1:53">
      <c r="A19" s="13">
        <f t="shared" si="22"/>
        <v>18</v>
      </c>
      <c r="B19" s="4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 t="e">
        <f t="shared" si="0"/>
        <v>#DIV/0!</v>
      </c>
      <c r="AC19" s="16" t="e">
        <f t="shared" si="1"/>
        <v>#DIV/0!</v>
      </c>
      <c r="AD19" s="15" t="e">
        <f t="shared" si="2"/>
        <v>#DIV/0!</v>
      </c>
      <c r="AE19" s="17">
        <f t="shared" si="3"/>
        <v>0</v>
      </c>
      <c r="AF19" s="18">
        <f t="shared" si="4"/>
        <v>0</v>
      </c>
      <c r="AG19" s="18">
        <f t="shared" si="5"/>
        <v>0</v>
      </c>
      <c r="AH19" s="18">
        <f t="shared" si="6"/>
        <v>0</v>
      </c>
      <c r="AI19" s="18">
        <f t="shared" si="7"/>
        <v>0</v>
      </c>
      <c r="AJ19" s="18">
        <f t="shared" si="8"/>
        <v>0</v>
      </c>
      <c r="AK19" s="18">
        <f t="shared" si="9"/>
        <v>0</v>
      </c>
      <c r="AL19" s="18">
        <f t="shared" si="10"/>
        <v>0</v>
      </c>
      <c r="AM19" s="18">
        <f t="shared" si="11"/>
        <v>0</v>
      </c>
      <c r="AN19" s="18">
        <f t="shared" si="12"/>
        <v>0</v>
      </c>
      <c r="AO19" s="18">
        <f t="shared" si="13"/>
        <v>0</v>
      </c>
      <c r="AP19" s="19">
        <f t="shared" si="14"/>
        <v>0</v>
      </c>
      <c r="AQ19" s="18">
        <f t="shared" si="15"/>
        <v>0</v>
      </c>
      <c r="AR19" s="18">
        <f t="shared" si="16"/>
        <v>0</v>
      </c>
      <c r="AS19" s="5">
        <f t="shared" si="17"/>
        <v>0</v>
      </c>
      <c r="AT19" s="18">
        <f t="shared" si="18"/>
        <v>0</v>
      </c>
      <c r="AU19" s="18"/>
      <c r="AV19" s="18"/>
      <c r="AW19" s="18"/>
      <c r="AX19" s="18"/>
      <c r="AY19" s="18"/>
      <c r="AZ19" s="18"/>
      <c r="BA19" s="18"/>
    </row>
    <row r="20" spans="1:53">
      <c r="A20" s="13">
        <f t="shared" si="22"/>
        <v>19</v>
      </c>
      <c r="B20" s="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 t="e">
        <f t="shared" si="0"/>
        <v>#DIV/0!</v>
      </c>
      <c r="AC20" s="16" t="e">
        <f t="shared" si="1"/>
        <v>#DIV/0!</v>
      </c>
      <c r="AD20" s="15" t="e">
        <f t="shared" si="2"/>
        <v>#DIV/0!</v>
      </c>
      <c r="AE20" s="17">
        <f t="shared" si="3"/>
        <v>0</v>
      </c>
      <c r="AF20" s="18">
        <f t="shared" si="4"/>
        <v>0</v>
      </c>
      <c r="AG20" s="18">
        <f t="shared" si="5"/>
        <v>0</v>
      </c>
      <c r="AH20" s="18">
        <f t="shared" si="6"/>
        <v>0</v>
      </c>
      <c r="AI20" s="18">
        <f t="shared" si="7"/>
        <v>0</v>
      </c>
      <c r="AJ20" s="18">
        <f t="shared" si="8"/>
        <v>0</v>
      </c>
      <c r="AK20" s="18">
        <f t="shared" si="9"/>
        <v>0</v>
      </c>
      <c r="AL20" s="18">
        <f t="shared" si="10"/>
        <v>0</v>
      </c>
      <c r="AM20" s="18">
        <f t="shared" si="11"/>
        <v>0</v>
      </c>
      <c r="AN20" s="18">
        <f t="shared" si="12"/>
        <v>0</v>
      </c>
      <c r="AO20" s="18">
        <f t="shared" si="13"/>
        <v>0</v>
      </c>
      <c r="AP20" s="19">
        <f t="shared" si="14"/>
        <v>0</v>
      </c>
      <c r="AQ20" s="18">
        <f t="shared" si="15"/>
        <v>0</v>
      </c>
      <c r="AR20" s="18">
        <f t="shared" si="16"/>
        <v>0</v>
      </c>
      <c r="AS20" s="5">
        <f t="shared" si="17"/>
        <v>0</v>
      </c>
      <c r="AT20" s="18">
        <f t="shared" si="18"/>
        <v>0</v>
      </c>
      <c r="AU20" s="18"/>
      <c r="AV20" s="18"/>
      <c r="AW20" s="18"/>
      <c r="AX20" s="18"/>
      <c r="AY20" s="18"/>
      <c r="AZ20" s="18"/>
      <c r="BA20" s="18"/>
    </row>
    <row r="21" spans="1:53" ht="15.75" customHeight="1">
      <c r="A21" s="13">
        <f t="shared" si="22"/>
        <v>20</v>
      </c>
      <c r="B21" s="4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5" t="e">
        <f t="shared" si="0"/>
        <v>#DIV/0!</v>
      </c>
      <c r="AC21" s="16" t="e">
        <f t="shared" si="1"/>
        <v>#DIV/0!</v>
      </c>
      <c r="AD21" s="15" t="e">
        <f t="shared" si="2"/>
        <v>#DIV/0!</v>
      </c>
      <c r="AE21" s="17">
        <f t="shared" si="3"/>
        <v>0</v>
      </c>
      <c r="AF21" s="18">
        <f t="shared" si="4"/>
        <v>0</v>
      </c>
      <c r="AG21" s="18">
        <f t="shared" si="5"/>
        <v>0</v>
      </c>
      <c r="AH21" s="18">
        <f t="shared" si="6"/>
        <v>0</v>
      </c>
      <c r="AI21" s="18">
        <f t="shared" si="7"/>
        <v>0</v>
      </c>
      <c r="AJ21" s="18">
        <f t="shared" si="8"/>
        <v>0</v>
      </c>
      <c r="AK21" s="18">
        <f t="shared" si="9"/>
        <v>0</v>
      </c>
      <c r="AL21" s="18">
        <f t="shared" si="10"/>
        <v>0</v>
      </c>
      <c r="AM21" s="18">
        <f t="shared" si="11"/>
        <v>0</v>
      </c>
      <c r="AN21" s="18">
        <f t="shared" si="12"/>
        <v>0</v>
      </c>
      <c r="AO21" s="18">
        <f t="shared" si="13"/>
        <v>0</v>
      </c>
      <c r="AP21" s="19">
        <f t="shared" si="14"/>
        <v>0</v>
      </c>
      <c r="AQ21" s="18">
        <f t="shared" si="15"/>
        <v>0</v>
      </c>
      <c r="AR21" s="18">
        <f t="shared" si="16"/>
        <v>0</v>
      </c>
      <c r="AS21" s="5">
        <f t="shared" si="17"/>
        <v>0</v>
      </c>
      <c r="AT21" s="18">
        <f t="shared" si="18"/>
        <v>0</v>
      </c>
      <c r="AU21" s="18"/>
      <c r="AV21" s="18"/>
      <c r="AW21" s="18"/>
      <c r="AX21" s="18"/>
      <c r="AY21" s="18"/>
      <c r="AZ21" s="18"/>
      <c r="BA21" s="18"/>
    </row>
    <row r="22" spans="1:53" ht="15.75" customHeight="1">
      <c r="A22" s="13">
        <f t="shared" si="22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4"/>
      <c r="Q22" s="14"/>
      <c r="R22" s="14"/>
      <c r="S22" s="14"/>
      <c r="T22" s="14"/>
      <c r="U22" s="14"/>
      <c r="V22" s="20"/>
      <c r="W22" s="20"/>
      <c r="X22" s="20"/>
      <c r="Y22" s="20"/>
      <c r="Z22" s="20"/>
      <c r="AA22" s="20"/>
      <c r="AB22" s="15" t="e">
        <f t="shared" si="0"/>
        <v>#DIV/0!</v>
      </c>
      <c r="AC22" s="16" t="e">
        <f t="shared" si="1"/>
        <v>#DIV/0!</v>
      </c>
      <c r="AD22" s="15" t="e">
        <f t="shared" si="2"/>
        <v>#DIV/0!</v>
      </c>
      <c r="AE22" s="17">
        <f t="shared" si="3"/>
        <v>0</v>
      </c>
      <c r="AF22" s="18">
        <f t="shared" si="4"/>
        <v>0</v>
      </c>
      <c r="AG22" s="18">
        <f t="shared" si="5"/>
        <v>0</v>
      </c>
      <c r="AH22" s="18">
        <f t="shared" si="6"/>
        <v>0</v>
      </c>
      <c r="AI22" s="18">
        <f t="shared" si="7"/>
        <v>0</v>
      </c>
      <c r="AJ22" s="18">
        <f t="shared" si="8"/>
        <v>0</v>
      </c>
      <c r="AK22" s="18">
        <f t="shared" si="9"/>
        <v>0</v>
      </c>
      <c r="AL22" s="18">
        <f t="shared" si="10"/>
        <v>0</v>
      </c>
      <c r="AM22" s="18">
        <f t="shared" si="11"/>
        <v>0</v>
      </c>
      <c r="AN22" s="18">
        <f t="shared" si="12"/>
        <v>0</v>
      </c>
      <c r="AO22" s="18">
        <f t="shared" si="13"/>
        <v>0</v>
      </c>
      <c r="AP22" s="19">
        <f t="shared" si="14"/>
        <v>0</v>
      </c>
      <c r="AQ22" s="18">
        <f t="shared" si="15"/>
        <v>0</v>
      </c>
      <c r="AR22" s="18">
        <f t="shared" si="16"/>
        <v>0</v>
      </c>
      <c r="AS22" s="5">
        <f t="shared" si="17"/>
        <v>0</v>
      </c>
      <c r="AT22" s="18">
        <f t="shared" si="18"/>
        <v>0</v>
      </c>
      <c r="AU22" s="18"/>
      <c r="AV22" s="18"/>
      <c r="AW22" s="18"/>
      <c r="AX22" s="18"/>
      <c r="AY22" s="18"/>
      <c r="AZ22" s="18"/>
      <c r="BA22" s="18"/>
    </row>
    <row r="23" spans="1:53" ht="15.75" customHeight="1">
      <c r="A23" s="13">
        <f t="shared" si="22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4"/>
      <c r="Q23" s="14"/>
      <c r="R23" s="14"/>
      <c r="S23" s="14"/>
      <c r="T23" s="14"/>
      <c r="U23" s="14"/>
      <c r="V23" s="20"/>
      <c r="W23" s="20"/>
      <c r="X23" s="20"/>
      <c r="Y23" s="20"/>
      <c r="Z23" s="20"/>
      <c r="AA23" s="20"/>
      <c r="AB23" s="15" t="e">
        <f t="shared" si="0"/>
        <v>#DIV/0!</v>
      </c>
      <c r="AC23" s="16" t="e">
        <f t="shared" si="1"/>
        <v>#DIV/0!</v>
      </c>
      <c r="AD23" s="15" t="e">
        <f t="shared" si="2"/>
        <v>#DIV/0!</v>
      </c>
      <c r="AE23" s="17">
        <f t="shared" si="3"/>
        <v>0</v>
      </c>
      <c r="AF23" s="18">
        <f t="shared" si="4"/>
        <v>0</v>
      </c>
      <c r="AG23" s="18">
        <f t="shared" si="5"/>
        <v>0</v>
      </c>
      <c r="AH23" s="18">
        <f t="shared" si="6"/>
        <v>0</v>
      </c>
      <c r="AI23" s="18">
        <f t="shared" si="7"/>
        <v>0</v>
      </c>
      <c r="AJ23" s="18">
        <f t="shared" si="8"/>
        <v>0</v>
      </c>
      <c r="AK23" s="18">
        <f t="shared" si="9"/>
        <v>0</v>
      </c>
      <c r="AL23" s="18">
        <f t="shared" si="10"/>
        <v>0</v>
      </c>
      <c r="AM23" s="18">
        <f t="shared" si="11"/>
        <v>0</v>
      </c>
      <c r="AN23" s="18">
        <f t="shared" si="12"/>
        <v>0</v>
      </c>
      <c r="AO23" s="18">
        <f t="shared" si="13"/>
        <v>0</v>
      </c>
      <c r="AP23" s="19">
        <f t="shared" si="14"/>
        <v>0</v>
      </c>
      <c r="AQ23" s="18">
        <f t="shared" si="15"/>
        <v>0</v>
      </c>
      <c r="AR23" s="18">
        <f t="shared" si="16"/>
        <v>0</v>
      </c>
      <c r="AS23" s="5">
        <f t="shared" si="17"/>
        <v>0</v>
      </c>
      <c r="AT23" s="18">
        <f t="shared" si="18"/>
        <v>0</v>
      </c>
      <c r="AU23" s="18"/>
      <c r="AV23" s="18"/>
      <c r="AW23" s="18"/>
      <c r="AX23" s="18"/>
      <c r="AY23" s="18"/>
      <c r="AZ23" s="18"/>
      <c r="BA23" s="18"/>
    </row>
    <row r="24" spans="1:53" ht="15.75" customHeight="1">
      <c r="A24" s="13">
        <f t="shared" si="22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4"/>
      <c r="Q24" s="14"/>
      <c r="R24" s="14"/>
      <c r="S24" s="14"/>
      <c r="T24" s="14"/>
      <c r="U24" s="14"/>
      <c r="V24" s="20"/>
      <c r="W24" s="20"/>
      <c r="X24" s="20"/>
      <c r="Y24" s="20"/>
      <c r="Z24" s="20"/>
      <c r="AA24" s="20"/>
      <c r="AB24" s="15" t="e">
        <f t="shared" si="0"/>
        <v>#DIV/0!</v>
      </c>
      <c r="AC24" s="16" t="e">
        <f t="shared" si="1"/>
        <v>#DIV/0!</v>
      </c>
      <c r="AD24" s="15" t="e">
        <f t="shared" si="2"/>
        <v>#DIV/0!</v>
      </c>
      <c r="AE24" s="17">
        <f t="shared" si="3"/>
        <v>0</v>
      </c>
      <c r="AF24" s="18">
        <f t="shared" si="4"/>
        <v>0</v>
      </c>
      <c r="AG24" s="18">
        <f t="shared" si="5"/>
        <v>0</v>
      </c>
      <c r="AH24" s="18">
        <f t="shared" si="6"/>
        <v>0</v>
      </c>
      <c r="AI24" s="18">
        <f t="shared" si="7"/>
        <v>0</v>
      </c>
      <c r="AJ24" s="18">
        <f t="shared" si="8"/>
        <v>0</v>
      </c>
      <c r="AK24" s="18">
        <f t="shared" si="9"/>
        <v>0</v>
      </c>
      <c r="AL24" s="18">
        <f t="shared" si="10"/>
        <v>0</v>
      </c>
      <c r="AM24" s="18">
        <f t="shared" si="11"/>
        <v>0</v>
      </c>
      <c r="AN24" s="18">
        <f t="shared" si="12"/>
        <v>0</v>
      </c>
      <c r="AO24" s="18">
        <f t="shared" si="13"/>
        <v>0</v>
      </c>
      <c r="AP24" s="19">
        <f t="shared" si="14"/>
        <v>0</v>
      </c>
      <c r="AQ24" s="18">
        <f t="shared" si="15"/>
        <v>0</v>
      </c>
      <c r="AR24" s="18">
        <f t="shared" si="16"/>
        <v>0</v>
      </c>
      <c r="AS24" s="5">
        <f t="shared" si="17"/>
        <v>0</v>
      </c>
      <c r="AT24" s="18">
        <f t="shared" si="18"/>
        <v>0</v>
      </c>
      <c r="AU24" s="18"/>
      <c r="AV24" s="18"/>
      <c r="AW24" s="18"/>
      <c r="AX24" s="18"/>
      <c r="AY24" s="18"/>
      <c r="AZ24" s="18"/>
      <c r="BA24" s="18"/>
    </row>
    <row r="25" spans="1:53" ht="15.75" customHeight="1">
      <c r="A25" s="13">
        <f t="shared" si="22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4"/>
      <c r="Q25" s="14"/>
      <c r="R25" s="14"/>
      <c r="S25" s="14"/>
      <c r="T25" s="14"/>
      <c r="U25" s="14"/>
      <c r="V25" s="20"/>
      <c r="W25" s="20"/>
      <c r="X25" s="20"/>
      <c r="Y25" s="20"/>
      <c r="Z25" s="20"/>
      <c r="AA25" s="20"/>
      <c r="AB25" s="15" t="e">
        <f t="shared" si="0"/>
        <v>#DIV/0!</v>
      </c>
      <c r="AC25" s="16" t="e">
        <f t="shared" si="1"/>
        <v>#DIV/0!</v>
      </c>
      <c r="AD25" s="15" t="e">
        <f t="shared" si="2"/>
        <v>#DIV/0!</v>
      </c>
      <c r="AE25" s="17">
        <f t="shared" si="3"/>
        <v>0</v>
      </c>
      <c r="AF25" s="18">
        <f t="shared" si="4"/>
        <v>0</v>
      </c>
      <c r="AG25" s="18">
        <f t="shared" si="5"/>
        <v>0</v>
      </c>
      <c r="AH25" s="18">
        <f t="shared" si="6"/>
        <v>0</v>
      </c>
      <c r="AI25" s="18">
        <f t="shared" si="7"/>
        <v>0</v>
      </c>
      <c r="AJ25" s="18">
        <f t="shared" si="8"/>
        <v>0</v>
      </c>
      <c r="AK25" s="18">
        <f t="shared" si="9"/>
        <v>0</v>
      </c>
      <c r="AL25" s="18">
        <f t="shared" si="10"/>
        <v>0</v>
      </c>
      <c r="AM25" s="18">
        <f t="shared" si="11"/>
        <v>0</v>
      </c>
      <c r="AN25" s="18">
        <f t="shared" si="12"/>
        <v>0</v>
      </c>
      <c r="AO25" s="18">
        <f t="shared" si="13"/>
        <v>0</v>
      </c>
      <c r="AP25" s="19">
        <f t="shared" si="14"/>
        <v>0</v>
      </c>
      <c r="AQ25" s="18">
        <f t="shared" si="15"/>
        <v>0</v>
      </c>
      <c r="AR25" s="18">
        <f t="shared" si="16"/>
        <v>0</v>
      </c>
      <c r="AS25" s="5">
        <f t="shared" si="17"/>
        <v>0</v>
      </c>
      <c r="AT25" s="18">
        <f t="shared" si="18"/>
        <v>0</v>
      </c>
      <c r="AU25" s="18"/>
      <c r="AV25" s="18"/>
      <c r="AW25" s="18"/>
      <c r="AX25" s="18"/>
      <c r="AY25" s="18"/>
      <c r="AZ25" s="18"/>
      <c r="BA25" s="18"/>
    </row>
    <row r="26" spans="1:53" ht="15.75" customHeight="1">
      <c r="A26" s="13">
        <f t="shared" si="22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4"/>
      <c r="Q26" s="14"/>
      <c r="R26" s="14"/>
      <c r="S26" s="14"/>
      <c r="T26" s="14"/>
      <c r="U26" s="14"/>
      <c r="V26" s="20"/>
      <c r="W26" s="20"/>
      <c r="X26" s="20"/>
      <c r="Y26" s="20"/>
      <c r="Z26" s="20"/>
      <c r="AA26" s="20"/>
      <c r="AB26" s="15" t="e">
        <f t="shared" si="0"/>
        <v>#DIV/0!</v>
      </c>
      <c r="AC26" s="16" t="e">
        <f t="shared" si="1"/>
        <v>#DIV/0!</v>
      </c>
      <c r="AD26" s="15" t="e">
        <f t="shared" si="2"/>
        <v>#DIV/0!</v>
      </c>
      <c r="AE26" s="17">
        <f t="shared" si="3"/>
        <v>0</v>
      </c>
      <c r="AF26" s="18">
        <f t="shared" si="4"/>
        <v>0</v>
      </c>
      <c r="AG26" s="18">
        <f t="shared" si="5"/>
        <v>0</v>
      </c>
      <c r="AH26" s="18">
        <f t="shared" si="6"/>
        <v>0</v>
      </c>
      <c r="AI26" s="18">
        <f t="shared" si="7"/>
        <v>0</v>
      </c>
      <c r="AJ26" s="18">
        <f t="shared" si="8"/>
        <v>0</v>
      </c>
      <c r="AK26" s="18">
        <f t="shared" si="9"/>
        <v>0</v>
      </c>
      <c r="AL26" s="18">
        <f t="shared" si="10"/>
        <v>0</v>
      </c>
      <c r="AM26" s="18">
        <f t="shared" si="11"/>
        <v>0</v>
      </c>
      <c r="AN26" s="18">
        <f t="shared" si="12"/>
        <v>0</v>
      </c>
      <c r="AO26" s="18">
        <f t="shared" si="13"/>
        <v>0</v>
      </c>
      <c r="AP26" s="19">
        <f t="shared" si="14"/>
        <v>0</v>
      </c>
      <c r="AQ26" s="18">
        <f t="shared" si="15"/>
        <v>0</v>
      </c>
      <c r="AR26" s="18">
        <f t="shared" si="16"/>
        <v>0</v>
      </c>
      <c r="AS26" s="5">
        <f t="shared" si="17"/>
        <v>0</v>
      </c>
      <c r="AT26" s="18">
        <f t="shared" si="18"/>
        <v>0</v>
      </c>
      <c r="AU26" s="18"/>
      <c r="AV26" s="18"/>
      <c r="AW26" s="18"/>
      <c r="AX26" s="18"/>
      <c r="AY26" s="18"/>
      <c r="AZ26" s="18"/>
      <c r="BA26" s="18"/>
    </row>
    <row r="27" spans="1:53" ht="15.75" customHeight="1">
      <c r="A27" s="13">
        <f t="shared" si="22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4"/>
      <c r="Q27" s="14"/>
      <c r="R27" s="14"/>
      <c r="S27" s="14"/>
      <c r="T27" s="14"/>
      <c r="U27" s="14"/>
      <c r="V27" s="20"/>
      <c r="W27" s="20"/>
      <c r="X27" s="20"/>
      <c r="Y27" s="20"/>
      <c r="Z27" s="20"/>
      <c r="AA27" s="20"/>
      <c r="AB27" s="15" t="e">
        <f t="shared" si="0"/>
        <v>#DIV/0!</v>
      </c>
      <c r="AC27" s="16" t="e">
        <f t="shared" si="1"/>
        <v>#DIV/0!</v>
      </c>
      <c r="AD27" s="15" t="e">
        <f t="shared" si="2"/>
        <v>#DIV/0!</v>
      </c>
      <c r="AE27" s="17">
        <f t="shared" si="3"/>
        <v>0</v>
      </c>
      <c r="AF27" s="18">
        <f t="shared" si="4"/>
        <v>0</v>
      </c>
      <c r="AG27" s="18">
        <f t="shared" si="5"/>
        <v>0</v>
      </c>
      <c r="AH27" s="18">
        <f t="shared" si="6"/>
        <v>0</v>
      </c>
      <c r="AI27" s="18">
        <f t="shared" si="7"/>
        <v>0</v>
      </c>
      <c r="AJ27" s="18">
        <f t="shared" si="8"/>
        <v>0</v>
      </c>
      <c r="AK27" s="18">
        <f t="shared" si="9"/>
        <v>0</v>
      </c>
      <c r="AL27" s="18">
        <f t="shared" si="10"/>
        <v>0</v>
      </c>
      <c r="AM27" s="18">
        <f t="shared" si="11"/>
        <v>0</v>
      </c>
      <c r="AN27" s="18">
        <f t="shared" si="12"/>
        <v>0</v>
      </c>
      <c r="AO27" s="18">
        <f t="shared" si="13"/>
        <v>0</v>
      </c>
      <c r="AP27" s="19">
        <f t="shared" si="14"/>
        <v>0</v>
      </c>
      <c r="AQ27" s="18">
        <f t="shared" si="15"/>
        <v>0</v>
      </c>
      <c r="AR27" s="18">
        <f t="shared" si="16"/>
        <v>0</v>
      </c>
      <c r="AS27" s="5">
        <f t="shared" si="17"/>
        <v>0</v>
      </c>
      <c r="AT27" s="18">
        <f t="shared" si="18"/>
        <v>0</v>
      </c>
      <c r="AU27" s="18"/>
      <c r="AV27" s="18"/>
      <c r="AW27" s="18"/>
      <c r="AX27" s="18"/>
      <c r="AY27" s="18"/>
      <c r="AZ27" s="18"/>
      <c r="BA27" s="18"/>
    </row>
    <row r="28" spans="1:53" ht="15.75" customHeight="1">
      <c r="A28" s="13">
        <f t="shared" si="22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4"/>
      <c r="Q28" s="14"/>
      <c r="R28" s="14"/>
      <c r="S28" s="14"/>
      <c r="T28" s="14"/>
      <c r="U28" s="14"/>
      <c r="V28" s="20"/>
      <c r="W28" s="20"/>
      <c r="X28" s="20"/>
      <c r="Y28" s="20"/>
      <c r="Z28" s="20"/>
      <c r="AA28" s="20"/>
      <c r="AB28" s="15" t="e">
        <f t="shared" si="0"/>
        <v>#DIV/0!</v>
      </c>
      <c r="AC28" s="16" t="e">
        <f t="shared" si="1"/>
        <v>#DIV/0!</v>
      </c>
      <c r="AD28" s="15" t="e">
        <f t="shared" si="2"/>
        <v>#DIV/0!</v>
      </c>
      <c r="AE28" s="17">
        <f t="shared" si="3"/>
        <v>0</v>
      </c>
      <c r="AF28" s="18">
        <f t="shared" si="4"/>
        <v>0</v>
      </c>
      <c r="AG28" s="18">
        <f t="shared" si="5"/>
        <v>0</v>
      </c>
      <c r="AH28" s="18">
        <f t="shared" si="6"/>
        <v>0</v>
      </c>
      <c r="AI28" s="18">
        <f t="shared" si="7"/>
        <v>0</v>
      </c>
      <c r="AJ28" s="18">
        <f t="shared" si="8"/>
        <v>0</v>
      </c>
      <c r="AK28" s="18">
        <f t="shared" si="9"/>
        <v>0</v>
      </c>
      <c r="AL28" s="18">
        <f t="shared" si="10"/>
        <v>0</v>
      </c>
      <c r="AM28" s="18">
        <f t="shared" si="11"/>
        <v>0</v>
      </c>
      <c r="AN28" s="18">
        <f t="shared" si="12"/>
        <v>0</v>
      </c>
      <c r="AO28" s="18">
        <f t="shared" si="13"/>
        <v>0</v>
      </c>
      <c r="AP28" s="19">
        <f t="shared" si="14"/>
        <v>0</v>
      </c>
      <c r="AQ28" s="18">
        <f t="shared" si="15"/>
        <v>0</v>
      </c>
      <c r="AR28" s="18">
        <f t="shared" si="16"/>
        <v>0</v>
      </c>
      <c r="AS28" s="5">
        <f t="shared" si="17"/>
        <v>0</v>
      </c>
      <c r="AT28" s="18">
        <f t="shared" si="18"/>
        <v>0</v>
      </c>
      <c r="AU28" s="18"/>
      <c r="AV28" s="18"/>
      <c r="AW28" s="18"/>
      <c r="AX28" s="18"/>
      <c r="AY28" s="18"/>
      <c r="AZ28" s="18"/>
      <c r="BA28" s="18"/>
    </row>
    <row r="29" spans="1:53" ht="15.75" customHeight="1">
      <c r="A29" s="13">
        <f t="shared" si="22"/>
        <v>28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4"/>
      <c r="Q29" s="14"/>
      <c r="R29" s="14"/>
      <c r="S29" s="14"/>
      <c r="T29" s="14"/>
      <c r="U29" s="14"/>
      <c r="V29" s="20"/>
      <c r="W29" s="20"/>
      <c r="X29" s="20"/>
      <c r="Y29" s="20"/>
      <c r="Z29" s="20"/>
      <c r="AA29" s="20"/>
      <c r="AB29" s="15" t="e">
        <f t="shared" si="0"/>
        <v>#DIV/0!</v>
      </c>
      <c r="AC29" s="16" t="e">
        <f t="shared" si="1"/>
        <v>#DIV/0!</v>
      </c>
      <c r="AD29" s="15" t="e">
        <f t="shared" si="2"/>
        <v>#DIV/0!</v>
      </c>
      <c r="AE29" s="17">
        <f t="shared" si="3"/>
        <v>0</v>
      </c>
      <c r="AF29" s="18">
        <f t="shared" si="4"/>
        <v>0</v>
      </c>
      <c r="AG29" s="18">
        <f t="shared" si="5"/>
        <v>0</v>
      </c>
      <c r="AH29" s="18">
        <f t="shared" si="6"/>
        <v>0</v>
      </c>
      <c r="AI29" s="18">
        <f t="shared" si="7"/>
        <v>0</v>
      </c>
      <c r="AJ29" s="18">
        <f t="shared" si="8"/>
        <v>0</v>
      </c>
      <c r="AK29" s="18">
        <f t="shared" si="9"/>
        <v>0</v>
      </c>
      <c r="AL29" s="18">
        <f t="shared" si="10"/>
        <v>0</v>
      </c>
      <c r="AM29" s="18">
        <f t="shared" si="11"/>
        <v>0</v>
      </c>
      <c r="AN29" s="18">
        <f t="shared" si="12"/>
        <v>0</v>
      </c>
      <c r="AO29" s="18">
        <f t="shared" si="13"/>
        <v>0</v>
      </c>
      <c r="AP29" s="19">
        <f t="shared" si="14"/>
        <v>0</v>
      </c>
      <c r="AQ29" s="18">
        <f t="shared" si="15"/>
        <v>0</v>
      </c>
      <c r="AR29" s="18">
        <f t="shared" si="16"/>
        <v>0</v>
      </c>
      <c r="AS29" s="5">
        <f t="shared" si="17"/>
        <v>0</v>
      </c>
      <c r="AT29" s="18">
        <f t="shared" si="18"/>
        <v>0</v>
      </c>
      <c r="AU29" s="18"/>
      <c r="AV29" s="18"/>
      <c r="AW29" s="18"/>
      <c r="AX29" s="18"/>
      <c r="AY29" s="18"/>
      <c r="AZ29" s="18"/>
      <c r="BA29" s="18"/>
    </row>
    <row r="30" spans="1:53" ht="15.75" customHeight="1">
      <c r="A30" s="13">
        <f t="shared" si="22"/>
        <v>29</v>
      </c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4"/>
      <c r="Q30" s="14"/>
      <c r="R30" s="14"/>
      <c r="S30" s="14"/>
      <c r="T30" s="14"/>
      <c r="U30" s="14"/>
      <c r="V30" s="20"/>
      <c r="W30" s="20"/>
      <c r="X30" s="20"/>
      <c r="Y30" s="20"/>
      <c r="Z30" s="20"/>
      <c r="AA30" s="20"/>
      <c r="AB30" s="15" t="e">
        <f t="shared" si="0"/>
        <v>#DIV/0!</v>
      </c>
      <c r="AC30" s="16" t="e">
        <f t="shared" si="1"/>
        <v>#DIV/0!</v>
      </c>
      <c r="AD30" s="15" t="e">
        <f t="shared" si="2"/>
        <v>#DIV/0!</v>
      </c>
      <c r="AE30" s="17">
        <f t="shared" si="3"/>
        <v>0</v>
      </c>
      <c r="AF30" s="18">
        <f t="shared" si="4"/>
        <v>0</v>
      </c>
      <c r="AG30" s="18">
        <f t="shared" si="5"/>
        <v>0</v>
      </c>
      <c r="AH30" s="18">
        <f t="shared" si="6"/>
        <v>0</v>
      </c>
      <c r="AI30" s="18">
        <f t="shared" si="7"/>
        <v>0</v>
      </c>
      <c r="AJ30" s="18">
        <f t="shared" si="8"/>
        <v>0</v>
      </c>
      <c r="AK30" s="18">
        <f t="shared" si="9"/>
        <v>0</v>
      </c>
      <c r="AL30" s="18">
        <f t="shared" si="10"/>
        <v>0</v>
      </c>
      <c r="AM30" s="18">
        <f t="shared" si="11"/>
        <v>0</v>
      </c>
      <c r="AN30" s="18">
        <f t="shared" si="12"/>
        <v>0</v>
      </c>
      <c r="AO30" s="18">
        <f t="shared" si="13"/>
        <v>0</v>
      </c>
      <c r="AP30" s="19">
        <f t="shared" si="14"/>
        <v>0</v>
      </c>
      <c r="AQ30" s="18">
        <f t="shared" si="15"/>
        <v>0</v>
      </c>
      <c r="AR30" s="18">
        <f t="shared" si="16"/>
        <v>0</v>
      </c>
      <c r="AS30" s="5">
        <f t="shared" si="17"/>
        <v>0</v>
      </c>
      <c r="AT30" s="18">
        <f t="shared" si="18"/>
        <v>0</v>
      </c>
      <c r="AU30" s="18"/>
      <c r="AV30" s="18"/>
      <c r="AW30" s="18"/>
      <c r="AX30" s="18"/>
      <c r="AY30" s="18"/>
      <c r="AZ30" s="18"/>
      <c r="BA30" s="18"/>
    </row>
    <row r="31" spans="1:53" ht="15.75" customHeight="1">
      <c r="A31" s="13">
        <f t="shared" si="22"/>
        <v>30</v>
      </c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4"/>
      <c r="Q31" s="14"/>
      <c r="R31" s="14"/>
      <c r="S31" s="14"/>
      <c r="T31" s="14"/>
      <c r="U31" s="14"/>
      <c r="V31" s="20"/>
      <c r="W31" s="20"/>
      <c r="X31" s="20"/>
      <c r="Y31" s="20"/>
      <c r="Z31" s="20"/>
      <c r="AA31" s="20"/>
      <c r="AB31" s="15" t="e">
        <f t="shared" si="0"/>
        <v>#DIV/0!</v>
      </c>
      <c r="AC31" s="16" t="e">
        <f t="shared" si="1"/>
        <v>#DIV/0!</v>
      </c>
      <c r="AD31" s="15" t="e">
        <f t="shared" si="2"/>
        <v>#DIV/0!</v>
      </c>
      <c r="AE31" s="17">
        <f t="shared" si="3"/>
        <v>0</v>
      </c>
      <c r="AF31" s="18">
        <f t="shared" si="4"/>
        <v>0</v>
      </c>
      <c r="AG31" s="18">
        <f t="shared" si="5"/>
        <v>0</v>
      </c>
      <c r="AH31" s="18">
        <f t="shared" si="6"/>
        <v>0</v>
      </c>
      <c r="AI31" s="18">
        <f t="shared" si="7"/>
        <v>0</v>
      </c>
      <c r="AJ31" s="18">
        <f t="shared" si="8"/>
        <v>0</v>
      </c>
      <c r="AK31" s="18">
        <f t="shared" si="9"/>
        <v>0</v>
      </c>
      <c r="AL31" s="18">
        <f t="shared" si="10"/>
        <v>0</v>
      </c>
      <c r="AM31" s="18">
        <f t="shared" si="11"/>
        <v>0</v>
      </c>
      <c r="AN31" s="18">
        <f t="shared" si="12"/>
        <v>0</v>
      </c>
      <c r="AO31" s="18">
        <f t="shared" si="13"/>
        <v>0</v>
      </c>
      <c r="AP31" s="19">
        <f t="shared" si="14"/>
        <v>0</v>
      </c>
      <c r="AQ31" s="18">
        <f t="shared" si="15"/>
        <v>0</v>
      </c>
      <c r="AR31" s="18">
        <f t="shared" si="16"/>
        <v>0</v>
      </c>
      <c r="AS31" s="5">
        <f t="shared" si="17"/>
        <v>0</v>
      </c>
      <c r="AT31" s="18">
        <f t="shared" si="18"/>
        <v>0</v>
      </c>
      <c r="AU31" s="18"/>
      <c r="AV31" s="18"/>
      <c r="AW31" s="18"/>
      <c r="AX31" s="18"/>
      <c r="AY31" s="18"/>
      <c r="AZ31" s="18"/>
      <c r="BA31" s="18"/>
    </row>
    <row r="32" spans="1:53" ht="36.75" customHeight="1">
      <c r="A32" s="20"/>
      <c r="B32" s="23" t="s">
        <v>56</v>
      </c>
      <c r="C32" s="24">
        <f t="shared" ref="C32:AA32" si="23">AVERAGE(C2:C31)</f>
        <v>6.8888888888888893</v>
      </c>
      <c r="D32" s="24">
        <f t="shared" si="23"/>
        <v>7</v>
      </c>
      <c r="E32" s="24">
        <f t="shared" si="23"/>
        <v>7.5555555555555554</v>
      </c>
      <c r="F32" s="24">
        <f t="shared" si="23"/>
        <v>6.5555555555555554</v>
      </c>
      <c r="G32" s="24">
        <f t="shared" si="23"/>
        <v>7.333333333333333</v>
      </c>
      <c r="H32" s="24">
        <f t="shared" si="23"/>
        <v>7.333333333333333</v>
      </c>
      <c r="I32" s="24">
        <f t="shared" si="23"/>
        <v>8.1111111111111107</v>
      </c>
      <c r="J32" s="24">
        <f t="shared" si="23"/>
        <v>7.1111111111111107</v>
      </c>
      <c r="K32" s="24">
        <f t="shared" si="23"/>
        <v>7.1111111111111107</v>
      </c>
      <c r="L32" s="24">
        <f t="shared" si="23"/>
        <v>7.1111111111111107</v>
      </c>
      <c r="M32" s="24">
        <f t="shared" si="23"/>
        <v>8.4444444444444446</v>
      </c>
      <c r="N32" s="24">
        <f t="shared" si="23"/>
        <v>7</v>
      </c>
      <c r="O32" s="24">
        <f t="shared" si="23"/>
        <v>8</v>
      </c>
      <c r="P32" s="24">
        <f t="shared" si="23"/>
        <v>6.8888888888888893</v>
      </c>
      <c r="Q32" s="24">
        <f t="shared" si="23"/>
        <v>9.1111111111111107</v>
      </c>
      <c r="R32" s="24">
        <f t="shared" si="23"/>
        <v>9.6666666666666661</v>
      </c>
      <c r="S32" s="24" t="e">
        <f t="shared" si="23"/>
        <v>#DIV/0!</v>
      </c>
      <c r="T32" s="24" t="e">
        <f t="shared" si="23"/>
        <v>#DIV/0!</v>
      </c>
      <c r="U32" s="24" t="e">
        <f t="shared" si="23"/>
        <v>#DIV/0!</v>
      </c>
      <c r="V32" s="24" t="e">
        <f t="shared" si="23"/>
        <v>#DIV/0!</v>
      </c>
      <c r="W32" s="24" t="e">
        <f t="shared" si="23"/>
        <v>#DIV/0!</v>
      </c>
      <c r="X32" s="24" t="e">
        <f t="shared" si="23"/>
        <v>#DIV/0!</v>
      </c>
      <c r="Y32" s="24" t="e">
        <f t="shared" si="23"/>
        <v>#DIV/0!</v>
      </c>
      <c r="Z32" s="24" t="e">
        <f t="shared" si="23"/>
        <v>#DIV/0!</v>
      </c>
      <c r="AA32" s="24" t="e">
        <f t="shared" si="23"/>
        <v>#DIV/0!</v>
      </c>
      <c r="AB32" s="24">
        <f t="shared" ref="AB32:AB34" si="24">AVERAGE(IFERROR(C32:AA32,FALSE))</f>
        <v>0</v>
      </c>
      <c r="AC32" s="25">
        <f t="shared" ref="AC32:AD32" si="25">AVERAGE(IFERROR(AC2:AC31,FALSE))</f>
        <v>0</v>
      </c>
      <c r="AD32" s="25">
        <f t="shared" si="25"/>
        <v>0</v>
      </c>
      <c r="AE32" s="17"/>
    </row>
    <row r="33" spans="1:31" ht="21" customHeight="1">
      <c r="A33" s="20"/>
      <c r="B33" s="27" t="s">
        <v>57</v>
      </c>
      <c r="C33" s="28">
        <f t="shared" ref="C33:AA33" si="26">(SUM(C$35:C$43)/C$50*100)</f>
        <v>100</v>
      </c>
      <c r="D33" s="28">
        <f t="shared" si="26"/>
        <v>90.909090909090907</v>
      </c>
      <c r="E33" s="28">
        <f t="shared" si="26"/>
        <v>100</v>
      </c>
      <c r="F33" s="28">
        <f t="shared" si="26"/>
        <v>100</v>
      </c>
      <c r="G33" s="28">
        <f t="shared" si="26"/>
        <v>100</v>
      </c>
      <c r="H33" s="28">
        <f t="shared" si="26"/>
        <v>100</v>
      </c>
      <c r="I33" s="28">
        <f t="shared" si="26"/>
        <v>100</v>
      </c>
      <c r="J33" s="28">
        <f t="shared" si="26"/>
        <v>100</v>
      </c>
      <c r="K33" s="28">
        <f t="shared" si="26"/>
        <v>100</v>
      </c>
      <c r="L33" s="28">
        <f t="shared" si="26"/>
        <v>100</v>
      </c>
      <c r="M33" s="28">
        <f t="shared" si="26"/>
        <v>100</v>
      </c>
      <c r="N33" s="28">
        <f t="shared" si="26"/>
        <v>100</v>
      </c>
      <c r="O33" s="28">
        <f t="shared" si="26"/>
        <v>100</v>
      </c>
      <c r="P33" s="28">
        <f t="shared" si="26"/>
        <v>100</v>
      </c>
      <c r="Q33" s="28">
        <f t="shared" si="26"/>
        <v>100</v>
      </c>
      <c r="R33" s="28">
        <f t="shared" si="26"/>
        <v>100</v>
      </c>
      <c r="S33" s="28">
        <f t="shared" si="26"/>
        <v>100</v>
      </c>
      <c r="T33" s="28">
        <f t="shared" si="26"/>
        <v>100</v>
      </c>
      <c r="U33" s="28">
        <f t="shared" si="26"/>
        <v>100</v>
      </c>
      <c r="V33" s="28">
        <f t="shared" si="26"/>
        <v>100</v>
      </c>
      <c r="W33" s="28">
        <f t="shared" si="26"/>
        <v>100</v>
      </c>
      <c r="X33" s="28">
        <f t="shared" si="26"/>
        <v>100</v>
      </c>
      <c r="Y33" s="28">
        <f t="shared" si="26"/>
        <v>100</v>
      </c>
      <c r="Z33" s="28">
        <f t="shared" si="26"/>
        <v>100</v>
      </c>
      <c r="AA33" s="28">
        <f t="shared" si="26"/>
        <v>100</v>
      </c>
      <c r="AB33" s="24">
        <f t="shared" si="24"/>
        <v>0</v>
      </c>
      <c r="AC33" s="29"/>
      <c r="AD33" s="13"/>
      <c r="AE33" s="17"/>
    </row>
    <row r="34" spans="1:31" ht="21" customHeight="1">
      <c r="A34" s="20"/>
      <c r="B34" s="9" t="s">
        <v>32</v>
      </c>
      <c r="C34" s="28">
        <f t="shared" ref="C34:AA34" si="27">(SUM(C$35:C$40)/C$50*100)</f>
        <v>66.666666666666657</v>
      </c>
      <c r="D34" s="28">
        <f t="shared" si="27"/>
        <v>54.54545454545454</v>
      </c>
      <c r="E34" s="28">
        <f t="shared" si="27"/>
        <v>50</v>
      </c>
      <c r="F34" s="28">
        <f t="shared" si="27"/>
        <v>66.666666666666657</v>
      </c>
      <c r="G34" s="28">
        <f t="shared" si="27"/>
        <v>54.54545454545454</v>
      </c>
      <c r="H34" s="28">
        <f t="shared" si="27"/>
        <v>70</v>
      </c>
      <c r="I34" s="28">
        <f t="shared" si="27"/>
        <v>60</v>
      </c>
      <c r="J34" s="28">
        <f t="shared" si="27"/>
        <v>60</v>
      </c>
      <c r="K34" s="28">
        <f t="shared" si="27"/>
        <v>54.54545454545454</v>
      </c>
      <c r="L34" s="28">
        <f t="shared" si="27"/>
        <v>60</v>
      </c>
      <c r="M34" s="28">
        <f t="shared" si="27"/>
        <v>66.666666666666657</v>
      </c>
      <c r="N34" s="28">
        <f t="shared" si="27"/>
        <v>60</v>
      </c>
      <c r="O34" s="28">
        <f t="shared" si="27"/>
        <v>60</v>
      </c>
      <c r="P34" s="28">
        <f t="shared" si="27"/>
        <v>50</v>
      </c>
      <c r="Q34" s="28">
        <f t="shared" si="27"/>
        <v>75</v>
      </c>
      <c r="R34" s="28">
        <f t="shared" si="27"/>
        <v>75</v>
      </c>
      <c r="S34" s="28">
        <f t="shared" si="27"/>
        <v>0</v>
      </c>
      <c r="T34" s="28">
        <f t="shared" si="27"/>
        <v>0</v>
      </c>
      <c r="U34" s="28">
        <f t="shared" si="27"/>
        <v>0</v>
      </c>
      <c r="V34" s="28">
        <f t="shared" si="27"/>
        <v>0</v>
      </c>
      <c r="W34" s="28">
        <f t="shared" si="27"/>
        <v>0</v>
      </c>
      <c r="X34" s="28">
        <f t="shared" si="27"/>
        <v>0</v>
      </c>
      <c r="Y34" s="28">
        <f t="shared" si="27"/>
        <v>0</v>
      </c>
      <c r="Z34" s="28">
        <f t="shared" si="27"/>
        <v>0</v>
      </c>
      <c r="AA34" s="28">
        <f t="shared" si="27"/>
        <v>0</v>
      </c>
      <c r="AB34" s="24">
        <f t="shared" si="24"/>
        <v>0</v>
      </c>
      <c r="AC34" s="29"/>
      <c r="AD34" s="13"/>
      <c r="AE34" s="17"/>
    </row>
    <row r="35" spans="1:31" ht="15.75" customHeight="1">
      <c r="B35" s="30" t="s">
        <v>33</v>
      </c>
      <c r="C35" s="5">
        <f t="shared" ref="C35:AA35" si="28">COUNTIFS(C$2:C$31,12)</f>
        <v>0</v>
      </c>
      <c r="D35" s="5">
        <f t="shared" si="28"/>
        <v>0</v>
      </c>
      <c r="E35" s="5">
        <f t="shared" si="28"/>
        <v>0</v>
      </c>
      <c r="F35" s="5">
        <f t="shared" si="28"/>
        <v>0</v>
      </c>
      <c r="G35" s="5">
        <f t="shared" si="28"/>
        <v>0</v>
      </c>
      <c r="H35" s="5">
        <f t="shared" si="28"/>
        <v>0</v>
      </c>
      <c r="I35" s="5">
        <f t="shared" si="28"/>
        <v>0</v>
      </c>
      <c r="J35" s="5">
        <f t="shared" si="28"/>
        <v>0</v>
      </c>
      <c r="K35" s="5">
        <f t="shared" si="28"/>
        <v>0</v>
      </c>
      <c r="L35" s="5">
        <f t="shared" si="28"/>
        <v>0</v>
      </c>
      <c r="M35" s="5">
        <f t="shared" si="28"/>
        <v>0</v>
      </c>
      <c r="N35" s="5">
        <f t="shared" si="28"/>
        <v>0</v>
      </c>
      <c r="O35" s="5">
        <f t="shared" si="28"/>
        <v>0</v>
      </c>
      <c r="P35" s="5">
        <f t="shared" si="28"/>
        <v>0</v>
      </c>
      <c r="Q35" s="5">
        <f t="shared" si="28"/>
        <v>0</v>
      </c>
      <c r="R35" s="5">
        <f t="shared" si="28"/>
        <v>0</v>
      </c>
      <c r="S35" s="5">
        <f t="shared" si="28"/>
        <v>0</v>
      </c>
      <c r="T35" s="5">
        <f t="shared" si="28"/>
        <v>0</v>
      </c>
      <c r="U35" s="5">
        <f t="shared" si="28"/>
        <v>0</v>
      </c>
      <c r="V35" s="5">
        <f t="shared" si="28"/>
        <v>0</v>
      </c>
      <c r="W35" s="5">
        <f t="shared" si="28"/>
        <v>0</v>
      </c>
      <c r="X35" s="5">
        <f t="shared" si="28"/>
        <v>0</v>
      </c>
      <c r="Y35" s="5">
        <f t="shared" si="28"/>
        <v>0</v>
      </c>
      <c r="Z35" s="5">
        <f t="shared" si="28"/>
        <v>0</v>
      </c>
      <c r="AA35" s="5">
        <f t="shared" si="28"/>
        <v>0</v>
      </c>
      <c r="AC35" s="31"/>
    </row>
    <row r="36" spans="1:31" ht="15.75" customHeight="1">
      <c r="B36" s="30" t="s">
        <v>34</v>
      </c>
      <c r="C36" s="5">
        <f t="shared" ref="C36:AA36" si="29">COUNTIFS(C$2:C$31,11)</f>
        <v>0</v>
      </c>
      <c r="D36" s="5">
        <f t="shared" si="29"/>
        <v>0</v>
      </c>
      <c r="E36" s="5">
        <f t="shared" si="29"/>
        <v>0</v>
      </c>
      <c r="F36" s="5">
        <f t="shared" si="29"/>
        <v>0</v>
      </c>
      <c r="G36" s="5">
        <f t="shared" si="29"/>
        <v>0</v>
      </c>
      <c r="H36" s="5">
        <f t="shared" si="29"/>
        <v>0</v>
      </c>
      <c r="I36" s="5">
        <f t="shared" si="29"/>
        <v>0</v>
      </c>
      <c r="J36" s="5">
        <f t="shared" si="29"/>
        <v>0</v>
      </c>
      <c r="K36" s="5">
        <f t="shared" si="29"/>
        <v>0</v>
      </c>
      <c r="L36" s="5">
        <f t="shared" si="29"/>
        <v>0</v>
      </c>
      <c r="M36" s="5">
        <f t="shared" si="29"/>
        <v>0</v>
      </c>
      <c r="N36" s="5">
        <f t="shared" si="29"/>
        <v>0</v>
      </c>
      <c r="O36" s="5">
        <f t="shared" si="29"/>
        <v>0</v>
      </c>
      <c r="P36" s="5">
        <f t="shared" si="29"/>
        <v>0</v>
      </c>
      <c r="Q36" s="5">
        <f t="shared" si="29"/>
        <v>0</v>
      </c>
      <c r="R36" s="5">
        <f t="shared" si="29"/>
        <v>0</v>
      </c>
      <c r="S36" s="5">
        <f t="shared" si="29"/>
        <v>0</v>
      </c>
      <c r="T36" s="5">
        <f t="shared" si="29"/>
        <v>0</v>
      </c>
      <c r="U36" s="5">
        <f t="shared" si="29"/>
        <v>0</v>
      </c>
      <c r="V36" s="5">
        <f t="shared" si="29"/>
        <v>0</v>
      </c>
      <c r="W36" s="5">
        <f t="shared" si="29"/>
        <v>0</v>
      </c>
      <c r="X36" s="5">
        <f t="shared" si="29"/>
        <v>0</v>
      </c>
      <c r="Y36" s="5">
        <f t="shared" si="29"/>
        <v>0</v>
      </c>
      <c r="Z36" s="5">
        <f t="shared" si="29"/>
        <v>0</v>
      </c>
      <c r="AA36" s="5">
        <f t="shared" si="29"/>
        <v>0</v>
      </c>
      <c r="AC36" s="31"/>
    </row>
    <row r="37" spans="1:31" ht="15.75" customHeight="1">
      <c r="B37" s="30" t="s">
        <v>35</v>
      </c>
      <c r="C37" s="5">
        <f t="shared" ref="C37:AA37" si="30">COUNTIFS(C$2:C$31,10)</f>
        <v>0</v>
      </c>
      <c r="D37" s="5">
        <f t="shared" si="30"/>
        <v>0</v>
      </c>
      <c r="E37" s="5">
        <f t="shared" si="30"/>
        <v>1</v>
      </c>
      <c r="F37" s="5">
        <f t="shared" si="30"/>
        <v>0</v>
      </c>
      <c r="G37" s="5">
        <f t="shared" si="30"/>
        <v>0</v>
      </c>
      <c r="H37" s="5">
        <f t="shared" si="30"/>
        <v>0</v>
      </c>
      <c r="I37" s="5">
        <f t="shared" si="30"/>
        <v>6</v>
      </c>
      <c r="J37" s="5">
        <f t="shared" si="30"/>
        <v>0</v>
      </c>
      <c r="K37" s="5">
        <f t="shared" si="30"/>
        <v>0</v>
      </c>
      <c r="L37" s="5">
        <f t="shared" si="30"/>
        <v>2</v>
      </c>
      <c r="M37" s="5">
        <f t="shared" si="30"/>
        <v>3</v>
      </c>
      <c r="N37" s="5">
        <f t="shared" si="30"/>
        <v>0</v>
      </c>
      <c r="O37" s="5">
        <f t="shared" si="30"/>
        <v>4</v>
      </c>
      <c r="P37" s="5">
        <f t="shared" si="30"/>
        <v>1</v>
      </c>
      <c r="Q37" s="5">
        <f t="shared" si="30"/>
        <v>3</v>
      </c>
      <c r="R37" s="5">
        <f t="shared" si="30"/>
        <v>7</v>
      </c>
      <c r="S37" s="5">
        <f t="shared" si="30"/>
        <v>0</v>
      </c>
      <c r="T37" s="5">
        <f t="shared" si="30"/>
        <v>0</v>
      </c>
      <c r="U37" s="5">
        <f t="shared" si="30"/>
        <v>0</v>
      </c>
      <c r="V37" s="5">
        <f t="shared" si="30"/>
        <v>0</v>
      </c>
      <c r="W37" s="5">
        <f t="shared" si="30"/>
        <v>0</v>
      </c>
      <c r="X37" s="5">
        <f t="shared" si="30"/>
        <v>0</v>
      </c>
      <c r="Y37" s="5">
        <f t="shared" si="30"/>
        <v>0</v>
      </c>
      <c r="Z37" s="5">
        <f t="shared" si="30"/>
        <v>0</v>
      </c>
      <c r="AA37" s="5">
        <f t="shared" si="30"/>
        <v>0</v>
      </c>
      <c r="AC37" s="31"/>
    </row>
    <row r="38" spans="1:31" ht="15.75" customHeight="1">
      <c r="B38" s="30" t="s">
        <v>36</v>
      </c>
      <c r="C38" s="5">
        <f t="shared" ref="C38:AA38" si="31">COUNTIFS(C$2:C$31,9)</f>
        <v>3</v>
      </c>
      <c r="D38" s="5">
        <f t="shared" si="31"/>
        <v>3</v>
      </c>
      <c r="E38" s="5">
        <f t="shared" si="31"/>
        <v>2</v>
      </c>
      <c r="F38" s="5">
        <f t="shared" si="31"/>
        <v>1</v>
      </c>
      <c r="G38" s="5">
        <f t="shared" si="31"/>
        <v>4</v>
      </c>
      <c r="H38" s="5">
        <f t="shared" si="31"/>
        <v>4</v>
      </c>
      <c r="I38" s="5">
        <f t="shared" si="31"/>
        <v>0</v>
      </c>
      <c r="J38" s="5">
        <f t="shared" si="31"/>
        <v>4</v>
      </c>
      <c r="K38" s="5">
        <f t="shared" si="31"/>
        <v>3</v>
      </c>
      <c r="L38" s="5">
        <f t="shared" si="31"/>
        <v>1</v>
      </c>
      <c r="M38" s="5">
        <f t="shared" si="31"/>
        <v>2</v>
      </c>
      <c r="N38" s="5">
        <f t="shared" si="31"/>
        <v>3</v>
      </c>
      <c r="O38" s="5">
        <f t="shared" si="31"/>
        <v>2</v>
      </c>
      <c r="P38" s="5">
        <f t="shared" si="31"/>
        <v>2</v>
      </c>
      <c r="Q38" s="5">
        <f t="shared" si="31"/>
        <v>4</v>
      </c>
      <c r="R38" s="5">
        <f t="shared" si="31"/>
        <v>1</v>
      </c>
      <c r="S38" s="5">
        <f t="shared" si="31"/>
        <v>0</v>
      </c>
      <c r="T38" s="5">
        <f t="shared" si="31"/>
        <v>0</v>
      </c>
      <c r="U38" s="5">
        <f t="shared" si="31"/>
        <v>0</v>
      </c>
      <c r="V38" s="5">
        <f t="shared" si="31"/>
        <v>0</v>
      </c>
      <c r="W38" s="5">
        <f t="shared" si="31"/>
        <v>0</v>
      </c>
      <c r="X38" s="5">
        <f t="shared" si="31"/>
        <v>0</v>
      </c>
      <c r="Y38" s="5">
        <f t="shared" si="31"/>
        <v>0</v>
      </c>
      <c r="Z38" s="5">
        <f t="shared" si="31"/>
        <v>0</v>
      </c>
      <c r="AA38" s="5">
        <f t="shared" si="31"/>
        <v>0</v>
      </c>
      <c r="AC38" s="31"/>
    </row>
    <row r="39" spans="1:31" ht="15.75" customHeight="1">
      <c r="B39" s="30" t="s">
        <v>37</v>
      </c>
      <c r="C39" s="5">
        <f t="shared" ref="C39:AA39" si="32">COUNTIFS(C$2:C$31,8)</f>
        <v>2</v>
      </c>
      <c r="D39" s="5">
        <f t="shared" si="32"/>
        <v>3</v>
      </c>
      <c r="E39" s="5">
        <f t="shared" si="32"/>
        <v>3</v>
      </c>
      <c r="F39" s="5">
        <f t="shared" si="32"/>
        <v>3</v>
      </c>
      <c r="G39" s="5">
        <f t="shared" si="32"/>
        <v>1</v>
      </c>
      <c r="H39" s="5">
        <f t="shared" si="32"/>
        <v>1</v>
      </c>
      <c r="I39" s="5">
        <f t="shared" si="32"/>
        <v>0</v>
      </c>
      <c r="J39" s="5">
        <f t="shared" si="32"/>
        <v>1</v>
      </c>
      <c r="K39" s="5">
        <f t="shared" si="32"/>
        <v>2</v>
      </c>
      <c r="L39" s="5">
        <f t="shared" si="32"/>
        <v>1</v>
      </c>
      <c r="M39" s="5">
        <f t="shared" si="32"/>
        <v>1</v>
      </c>
      <c r="N39" s="5">
        <f t="shared" si="32"/>
        <v>2</v>
      </c>
      <c r="O39" s="5">
        <f t="shared" si="32"/>
        <v>0</v>
      </c>
      <c r="P39" s="5">
        <f t="shared" si="32"/>
        <v>1</v>
      </c>
      <c r="Q39" s="5">
        <f t="shared" si="32"/>
        <v>2</v>
      </c>
      <c r="R39" s="5">
        <f t="shared" si="32"/>
        <v>1</v>
      </c>
      <c r="S39" s="5">
        <f t="shared" si="32"/>
        <v>0</v>
      </c>
      <c r="T39" s="5">
        <f t="shared" si="32"/>
        <v>0</v>
      </c>
      <c r="U39" s="5">
        <f t="shared" si="32"/>
        <v>0</v>
      </c>
      <c r="V39" s="5">
        <f t="shared" si="32"/>
        <v>0</v>
      </c>
      <c r="W39" s="5">
        <f t="shared" si="32"/>
        <v>0</v>
      </c>
      <c r="X39" s="5">
        <f t="shared" si="32"/>
        <v>0</v>
      </c>
      <c r="Y39" s="5">
        <f t="shared" si="32"/>
        <v>0</v>
      </c>
      <c r="Z39" s="5">
        <f t="shared" si="32"/>
        <v>0</v>
      </c>
      <c r="AA39" s="5">
        <f t="shared" si="32"/>
        <v>0</v>
      </c>
      <c r="AC39" s="31"/>
    </row>
    <row r="40" spans="1:31" ht="15.75" customHeight="1">
      <c r="B40" s="30" t="s">
        <v>38</v>
      </c>
      <c r="C40" s="5">
        <f t="shared" ref="C40:AA40" si="33">COUNTIFS(C$2:C$31,7)</f>
        <v>1</v>
      </c>
      <c r="D40" s="5">
        <f t="shared" si="33"/>
        <v>0</v>
      </c>
      <c r="E40" s="5">
        <f t="shared" si="33"/>
        <v>0</v>
      </c>
      <c r="F40" s="5">
        <f t="shared" si="33"/>
        <v>2</v>
      </c>
      <c r="G40" s="5">
        <f t="shared" si="33"/>
        <v>1</v>
      </c>
      <c r="H40" s="5">
        <f t="shared" si="33"/>
        <v>2</v>
      </c>
      <c r="I40" s="5">
        <f t="shared" si="33"/>
        <v>0</v>
      </c>
      <c r="J40" s="5">
        <f t="shared" si="33"/>
        <v>1</v>
      </c>
      <c r="K40" s="5">
        <f t="shared" si="33"/>
        <v>1</v>
      </c>
      <c r="L40" s="5">
        <f t="shared" si="33"/>
        <v>2</v>
      </c>
      <c r="M40" s="5">
        <f t="shared" si="33"/>
        <v>2</v>
      </c>
      <c r="N40" s="5">
        <f t="shared" si="33"/>
        <v>1</v>
      </c>
      <c r="O40" s="5">
        <f t="shared" si="33"/>
        <v>0</v>
      </c>
      <c r="P40" s="5">
        <f t="shared" si="33"/>
        <v>1</v>
      </c>
      <c r="Q40" s="5">
        <f t="shared" si="33"/>
        <v>0</v>
      </c>
      <c r="R40" s="5">
        <f t="shared" si="33"/>
        <v>0</v>
      </c>
      <c r="S40" s="5">
        <f t="shared" si="33"/>
        <v>0</v>
      </c>
      <c r="T40" s="5">
        <f t="shared" si="33"/>
        <v>0</v>
      </c>
      <c r="U40" s="5">
        <f t="shared" si="33"/>
        <v>0</v>
      </c>
      <c r="V40" s="5">
        <f t="shared" si="33"/>
        <v>0</v>
      </c>
      <c r="W40" s="5">
        <f t="shared" si="33"/>
        <v>0</v>
      </c>
      <c r="X40" s="5">
        <f t="shared" si="33"/>
        <v>0</v>
      </c>
      <c r="Y40" s="5">
        <f t="shared" si="33"/>
        <v>0</v>
      </c>
      <c r="Z40" s="5">
        <f t="shared" si="33"/>
        <v>0</v>
      </c>
      <c r="AA40" s="5">
        <f t="shared" si="33"/>
        <v>0</v>
      </c>
      <c r="AC40" s="31"/>
    </row>
    <row r="41" spans="1:31" ht="15.75" customHeight="1">
      <c r="B41" s="30" t="s">
        <v>39</v>
      </c>
      <c r="C41" s="5">
        <f t="shared" ref="C41:AA41" si="34">COUNTIFS(C$2:C$31,6)</f>
        <v>0</v>
      </c>
      <c r="D41" s="5">
        <f t="shared" si="34"/>
        <v>0</v>
      </c>
      <c r="E41" s="5">
        <f t="shared" si="34"/>
        <v>1</v>
      </c>
      <c r="F41" s="5">
        <f t="shared" si="34"/>
        <v>0</v>
      </c>
      <c r="G41" s="5">
        <f t="shared" si="34"/>
        <v>1</v>
      </c>
      <c r="H41" s="5">
        <f t="shared" si="34"/>
        <v>0</v>
      </c>
      <c r="I41" s="5">
        <f t="shared" si="34"/>
        <v>0</v>
      </c>
      <c r="J41" s="5">
        <f t="shared" si="34"/>
        <v>0</v>
      </c>
      <c r="K41" s="5">
        <f t="shared" si="34"/>
        <v>0</v>
      </c>
      <c r="L41" s="5">
        <f t="shared" si="34"/>
        <v>0</v>
      </c>
      <c r="M41" s="5">
        <f t="shared" si="34"/>
        <v>1</v>
      </c>
      <c r="N41" s="5">
        <f t="shared" si="34"/>
        <v>0</v>
      </c>
      <c r="O41" s="5">
        <f t="shared" si="34"/>
        <v>1</v>
      </c>
      <c r="P41" s="5">
        <f t="shared" si="34"/>
        <v>1</v>
      </c>
      <c r="Q41" s="5">
        <f t="shared" si="34"/>
        <v>0</v>
      </c>
      <c r="R41" s="5">
        <f t="shared" si="34"/>
        <v>0</v>
      </c>
      <c r="S41" s="5">
        <f t="shared" si="34"/>
        <v>0</v>
      </c>
      <c r="T41" s="5">
        <f t="shared" si="34"/>
        <v>0</v>
      </c>
      <c r="U41" s="5">
        <f t="shared" si="34"/>
        <v>0</v>
      </c>
      <c r="V41" s="5">
        <f t="shared" si="34"/>
        <v>0</v>
      </c>
      <c r="W41" s="5">
        <f t="shared" si="34"/>
        <v>0</v>
      </c>
      <c r="X41" s="5">
        <f t="shared" si="34"/>
        <v>0</v>
      </c>
      <c r="Y41" s="5">
        <f t="shared" si="34"/>
        <v>0</v>
      </c>
      <c r="Z41" s="5">
        <f t="shared" si="34"/>
        <v>0</v>
      </c>
      <c r="AA41" s="5">
        <f t="shared" si="34"/>
        <v>0</v>
      </c>
      <c r="AC41" s="31"/>
    </row>
    <row r="42" spans="1:31" ht="15.75" customHeight="1">
      <c r="B42" s="30" t="s">
        <v>40</v>
      </c>
      <c r="C42" s="5">
        <f t="shared" ref="C42:AA42" si="35">COUNTIFS(C$2:C$31,5)</f>
        <v>0</v>
      </c>
      <c r="D42" s="5">
        <f t="shared" si="35"/>
        <v>1</v>
      </c>
      <c r="E42" s="5">
        <f t="shared" si="35"/>
        <v>2</v>
      </c>
      <c r="F42" s="5">
        <f t="shared" si="35"/>
        <v>0</v>
      </c>
      <c r="G42" s="5">
        <f t="shared" si="35"/>
        <v>1</v>
      </c>
      <c r="H42" s="5">
        <f t="shared" si="35"/>
        <v>0</v>
      </c>
      <c r="I42" s="5">
        <f t="shared" si="35"/>
        <v>1</v>
      </c>
      <c r="J42" s="5">
        <f t="shared" si="35"/>
        <v>1</v>
      </c>
      <c r="K42" s="5">
        <f t="shared" si="35"/>
        <v>2</v>
      </c>
      <c r="L42" s="5">
        <f t="shared" si="35"/>
        <v>1</v>
      </c>
      <c r="M42" s="5">
        <f t="shared" si="35"/>
        <v>0</v>
      </c>
      <c r="N42" s="5">
        <f t="shared" si="35"/>
        <v>1</v>
      </c>
      <c r="O42" s="5">
        <f t="shared" si="35"/>
        <v>0</v>
      </c>
      <c r="P42" s="5">
        <f t="shared" si="35"/>
        <v>1</v>
      </c>
      <c r="Q42" s="5">
        <f t="shared" si="35"/>
        <v>0</v>
      </c>
      <c r="R42" s="5">
        <f t="shared" si="35"/>
        <v>0</v>
      </c>
      <c r="S42" s="5">
        <f t="shared" si="35"/>
        <v>0</v>
      </c>
      <c r="T42" s="5">
        <f t="shared" si="35"/>
        <v>0</v>
      </c>
      <c r="U42" s="5">
        <f t="shared" si="35"/>
        <v>0</v>
      </c>
      <c r="V42" s="5">
        <f t="shared" si="35"/>
        <v>0</v>
      </c>
      <c r="W42" s="5">
        <f t="shared" si="35"/>
        <v>0</v>
      </c>
      <c r="X42" s="5">
        <f t="shared" si="35"/>
        <v>0</v>
      </c>
      <c r="Y42" s="5">
        <f t="shared" si="35"/>
        <v>0</v>
      </c>
      <c r="Z42" s="5">
        <f t="shared" si="35"/>
        <v>0</v>
      </c>
      <c r="AA42" s="5">
        <f t="shared" si="35"/>
        <v>0</v>
      </c>
      <c r="AC42" s="31"/>
    </row>
    <row r="43" spans="1:31" ht="15.75" customHeight="1">
      <c r="B43" s="30" t="s">
        <v>41</v>
      </c>
      <c r="C43" s="5">
        <f>COUNTIFS(C$2:C$31,4)</f>
        <v>3</v>
      </c>
      <c r="D43" s="5">
        <f t="shared" ref="D43:AA43" si="36">COUNTIFS($C$2:$C$31,4)</f>
        <v>3</v>
      </c>
      <c r="E43" s="5">
        <f t="shared" si="36"/>
        <v>3</v>
      </c>
      <c r="F43" s="5">
        <f t="shared" si="36"/>
        <v>3</v>
      </c>
      <c r="G43" s="5">
        <f t="shared" si="36"/>
        <v>3</v>
      </c>
      <c r="H43" s="5">
        <f t="shared" si="36"/>
        <v>3</v>
      </c>
      <c r="I43" s="5">
        <f t="shared" si="36"/>
        <v>3</v>
      </c>
      <c r="J43" s="5">
        <f t="shared" si="36"/>
        <v>3</v>
      </c>
      <c r="K43" s="5">
        <f t="shared" si="36"/>
        <v>3</v>
      </c>
      <c r="L43" s="5">
        <f t="shared" si="36"/>
        <v>3</v>
      </c>
      <c r="M43" s="5">
        <f t="shared" si="36"/>
        <v>3</v>
      </c>
      <c r="N43" s="5">
        <f t="shared" si="36"/>
        <v>3</v>
      </c>
      <c r="O43" s="5">
        <f t="shared" si="36"/>
        <v>3</v>
      </c>
      <c r="P43" s="5">
        <f t="shared" si="36"/>
        <v>3</v>
      </c>
      <c r="Q43" s="5">
        <f t="shared" si="36"/>
        <v>3</v>
      </c>
      <c r="R43" s="5">
        <f t="shared" si="36"/>
        <v>3</v>
      </c>
      <c r="S43" s="5">
        <f t="shared" si="36"/>
        <v>3</v>
      </c>
      <c r="T43" s="5">
        <f t="shared" si="36"/>
        <v>3</v>
      </c>
      <c r="U43" s="5">
        <f t="shared" si="36"/>
        <v>3</v>
      </c>
      <c r="V43" s="5">
        <f t="shared" si="36"/>
        <v>3</v>
      </c>
      <c r="W43" s="5">
        <f t="shared" si="36"/>
        <v>3</v>
      </c>
      <c r="X43" s="5">
        <f t="shared" si="36"/>
        <v>3</v>
      </c>
      <c r="Y43" s="5">
        <f t="shared" si="36"/>
        <v>3</v>
      </c>
      <c r="Z43" s="5">
        <f t="shared" si="36"/>
        <v>3</v>
      </c>
      <c r="AA43" s="5">
        <f t="shared" si="36"/>
        <v>3</v>
      </c>
      <c r="AC43" s="31"/>
    </row>
    <row r="44" spans="1:31" ht="15.75" customHeight="1">
      <c r="B44" s="30" t="s">
        <v>42</v>
      </c>
      <c r="C44" s="5">
        <f t="shared" ref="C44:AA44" si="37">COUNTIFS(C$2:C$31,3)</f>
        <v>0</v>
      </c>
      <c r="D44" s="5">
        <f t="shared" si="37"/>
        <v>1</v>
      </c>
      <c r="E44" s="5">
        <f t="shared" si="37"/>
        <v>0</v>
      </c>
      <c r="F44" s="5">
        <f t="shared" si="37"/>
        <v>0</v>
      </c>
      <c r="G44" s="5">
        <f t="shared" si="37"/>
        <v>0</v>
      </c>
      <c r="H44" s="5">
        <f t="shared" si="37"/>
        <v>0</v>
      </c>
      <c r="I44" s="5">
        <f t="shared" si="37"/>
        <v>0</v>
      </c>
      <c r="J44" s="5">
        <f t="shared" si="37"/>
        <v>0</v>
      </c>
      <c r="K44" s="5">
        <f t="shared" si="37"/>
        <v>0</v>
      </c>
      <c r="L44" s="5">
        <f t="shared" si="37"/>
        <v>0</v>
      </c>
      <c r="M44" s="5">
        <f t="shared" si="37"/>
        <v>0</v>
      </c>
      <c r="N44" s="5">
        <f t="shared" si="37"/>
        <v>0</v>
      </c>
      <c r="O44" s="5">
        <f t="shared" si="37"/>
        <v>0</v>
      </c>
      <c r="P44" s="5">
        <f t="shared" si="37"/>
        <v>0</v>
      </c>
      <c r="Q44" s="5">
        <f t="shared" si="37"/>
        <v>0</v>
      </c>
      <c r="R44" s="5">
        <f t="shared" si="37"/>
        <v>0</v>
      </c>
      <c r="S44" s="5">
        <f t="shared" si="37"/>
        <v>0</v>
      </c>
      <c r="T44" s="5">
        <f t="shared" si="37"/>
        <v>0</v>
      </c>
      <c r="U44" s="5">
        <f t="shared" si="37"/>
        <v>0</v>
      </c>
      <c r="V44" s="5">
        <f t="shared" si="37"/>
        <v>0</v>
      </c>
      <c r="W44" s="5">
        <f t="shared" si="37"/>
        <v>0</v>
      </c>
      <c r="X44" s="5">
        <f t="shared" si="37"/>
        <v>0</v>
      </c>
      <c r="Y44" s="5">
        <f t="shared" si="37"/>
        <v>0</v>
      </c>
      <c r="Z44" s="5">
        <f t="shared" si="37"/>
        <v>0</v>
      </c>
      <c r="AA44" s="5">
        <f t="shared" si="37"/>
        <v>0</v>
      </c>
      <c r="AC44" s="31"/>
    </row>
    <row r="45" spans="1:31" ht="15.75" customHeight="1">
      <c r="B45" s="30" t="s">
        <v>43</v>
      </c>
      <c r="C45" s="5">
        <f t="shared" ref="C45:AA45" si="38">COUNTIFS(C$2:C$31,2)</f>
        <v>0</v>
      </c>
      <c r="D45" s="5">
        <f t="shared" si="38"/>
        <v>0</v>
      </c>
      <c r="E45" s="5">
        <f t="shared" si="38"/>
        <v>0</v>
      </c>
      <c r="F45" s="5">
        <f t="shared" si="38"/>
        <v>0</v>
      </c>
      <c r="G45" s="5">
        <f t="shared" si="38"/>
        <v>0</v>
      </c>
      <c r="H45" s="5">
        <f t="shared" si="38"/>
        <v>0</v>
      </c>
      <c r="I45" s="5">
        <f t="shared" si="38"/>
        <v>0</v>
      </c>
      <c r="J45" s="5">
        <f t="shared" si="38"/>
        <v>0</v>
      </c>
      <c r="K45" s="5">
        <f t="shared" si="38"/>
        <v>0</v>
      </c>
      <c r="L45" s="5">
        <f t="shared" si="38"/>
        <v>0</v>
      </c>
      <c r="M45" s="5">
        <f t="shared" si="38"/>
        <v>0</v>
      </c>
      <c r="N45" s="5">
        <f t="shared" si="38"/>
        <v>0</v>
      </c>
      <c r="O45" s="5">
        <f t="shared" si="38"/>
        <v>0</v>
      </c>
      <c r="P45" s="5">
        <f t="shared" si="38"/>
        <v>0</v>
      </c>
      <c r="Q45" s="5">
        <f t="shared" si="38"/>
        <v>0</v>
      </c>
      <c r="R45" s="5">
        <f t="shared" si="38"/>
        <v>0</v>
      </c>
      <c r="S45" s="5">
        <f t="shared" si="38"/>
        <v>0</v>
      </c>
      <c r="T45" s="5">
        <f t="shared" si="38"/>
        <v>0</v>
      </c>
      <c r="U45" s="5">
        <f t="shared" si="38"/>
        <v>0</v>
      </c>
      <c r="V45" s="5">
        <f t="shared" si="38"/>
        <v>0</v>
      </c>
      <c r="W45" s="5">
        <f t="shared" si="38"/>
        <v>0</v>
      </c>
      <c r="X45" s="5">
        <f t="shared" si="38"/>
        <v>0</v>
      </c>
      <c r="Y45" s="5">
        <f t="shared" si="38"/>
        <v>0</v>
      </c>
      <c r="Z45" s="5">
        <f t="shared" si="38"/>
        <v>0</v>
      </c>
      <c r="AA45" s="5">
        <f t="shared" si="38"/>
        <v>0</v>
      </c>
      <c r="AC45" s="31"/>
    </row>
    <row r="46" spans="1:31" ht="15.75" customHeight="1">
      <c r="B46" s="30" t="s">
        <v>44</v>
      </c>
      <c r="C46" s="5">
        <f t="shared" ref="C46:AA46" si="39">COUNTIFS(C$2:C$31,1)</f>
        <v>0</v>
      </c>
      <c r="D46" s="5">
        <f t="shared" si="39"/>
        <v>0</v>
      </c>
      <c r="E46" s="5">
        <f t="shared" si="39"/>
        <v>0</v>
      </c>
      <c r="F46" s="5">
        <f t="shared" si="39"/>
        <v>0</v>
      </c>
      <c r="G46" s="5">
        <f t="shared" si="39"/>
        <v>0</v>
      </c>
      <c r="H46" s="5">
        <f t="shared" si="39"/>
        <v>0</v>
      </c>
      <c r="I46" s="5">
        <f t="shared" si="39"/>
        <v>0</v>
      </c>
      <c r="J46" s="5">
        <f t="shared" si="39"/>
        <v>0</v>
      </c>
      <c r="K46" s="5">
        <f t="shared" si="39"/>
        <v>0</v>
      </c>
      <c r="L46" s="5">
        <f t="shared" si="39"/>
        <v>0</v>
      </c>
      <c r="M46" s="5">
        <f t="shared" si="39"/>
        <v>0</v>
      </c>
      <c r="N46" s="5">
        <f t="shared" si="39"/>
        <v>0</v>
      </c>
      <c r="O46" s="5">
        <f t="shared" si="39"/>
        <v>0</v>
      </c>
      <c r="P46" s="5">
        <f t="shared" si="39"/>
        <v>0</v>
      </c>
      <c r="Q46" s="5">
        <f t="shared" si="39"/>
        <v>0</v>
      </c>
      <c r="R46" s="5">
        <f t="shared" si="39"/>
        <v>0</v>
      </c>
      <c r="S46" s="5">
        <f t="shared" si="39"/>
        <v>0</v>
      </c>
      <c r="T46" s="5">
        <f t="shared" si="39"/>
        <v>0</v>
      </c>
      <c r="U46" s="5">
        <f t="shared" si="39"/>
        <v>0</v>
      </c>
      <c r="V46" s="5">
        <f t="shared" si="39"/>
        <v>0</v>
      </c>
      <c r="W46" s="5">
        <f t="shared" si="39"/>
        <v>0</v>
      </c>
      <c r="X46" s="5">
        <f t="shared" si="39"/>
        <v>0</v>
      </c>
      <c r="Y46" s="5">
        <f t="shared" si="39"/>
        <v>0</v>
      </c>
      <c r="Z46" s="5">
        <f t="shared" si="39"/>
        <v>0</v>
      </c>
      <c r="AA46" s="5">
        <f t="shared" si="39"/>
        <v>0</v>
      </c>
      <c r="AC46" s="31"/>
    </row>
    <row r="47" spans="1:31" ht="15.75" customHeight="1">
      <c r="B47" s="30" t="s">
        <v>45</v>
      </c>
      <c r="C47" s="5">
        <f t="shared" ref="C47:AA47" si="40">COUNTIFS(C$2:C$31,"ЗВ")</f>
        <v>0</v>
      </c>
      <c r="D47" s="5">
        <f t="shared" si="40"/>
        <v>0</v>
      </c>
      <c r="E47" s="5">
        <f t="shared" si="40"/>
        <v>0</v>
      </c>
      <c r="F47" s="5">
        <f t="shared" si="40"/>
        <v>0</v>
      </c>
      <c r="G47" s="5">
        <f t="shared" si="40"/>
        <v>0</v>
      </c>
      <c r="H47" s="5">
        <f t="shared" si="40"/>
        <v>0</v>
      </c>
      <c r="I47" s="5">
        <f t="shared" si="40"/>
        <v>0</v>
      </c>
      <c r="J47" s="5">
        <f t="shared" si="40"/>
        <v>0</v>
      </c>
      <c r="K47" s="5">
        <f t="shared" si="40"/>
        <v>0</v>
      </c>
      <c r="L47" s="5">
        <f t="shared" si="40"/>
        <v>0</v>
      </c>
      <c r="M47" s="5">
        <f t="shared" si="40"/>
        <v>0</v>
      </c>
      <c r="N47" s="5">
        <f t="shared" si="40"/>
        <v>0</v>
      </c>
      <c r="O47" s="5">
        <f t="shared" si="40"/>
        <v>0</v>
      </c>
      <c r="P47" s="5">
        <f t="shared" si="40"/>
        <v>0</v>
      </c>
      <c r="Q47" s="5">
        <f t="shared" si="40"/>
        <v>0</v>
      </c>
      <c r="R47" s="5">
        <f t="shared" si="40"/>
        <v>0</v>
      </c>
      <c r="S47" s="5">
        <f t="shared" si="40"/>
        <v>0</v>
      </c>
      <c r="T47" s="5">
        <f t="shared" si="40"/>
        <v>0</v>
      </c>
      <c r="U47" s="5">
        <f t="shared" si="40"/>
        <v>0</v>
      </c>
      <c r="V47" s="5">
        <f t="shared" si="40"/>
        <v>0</v>
      </c>
      <c r="W47" s="5">
        <f t="shared" si="40"/>
        <v>0</v>
      </c>
      <c r="X47" s="5">
        <f t="shared" si="40"/>
        <v>0</v>
      </c>
      <c r="Y47" s="5">
        <f t="shared" si="40"/>
        <v>0</v>
      </c>
      <c r="Z47" s="5">
        <f t="shared" si="40"/>
        <v>0</v>
      </c>
      <c r="AA47" s="5">
        <f t="shared" si="40"/>
        <v>0</v>
      </c>
      <c r="AC47" s="31"/>
    </row>
    <row r="48" spans="1:31" ht="15.75" customHeight="1">
      <c r="B48" s="30" t="s">
        <v>46</v>
      </c>
      <c r="C48" s="5">
        <f t="shared" ref="C48:AA48" si="41">COUNTIFS($C$2:$C$31,"ЗАР")</f>
        <v>0</v>
      </c>
      <c r="D48" s="5">
        <f t="shared" si="41"/>
        <v>0</v>
      </c>
      <c r="E48" s="5">
        <f t="shared" si="41"/>
        <v>0</v>
      </c>
      <c r="F48" s="5">
        <f t="shared" si="41"/>
        <v>0</v>
      </c>
      <c r="G48" s="5">
        <f t="shared" si="41"/>
        <v>0</v>
      </c>
      <c r="H48" s="5">
        <f t="shared" si="41"/>
        <v>0</v>
      </c>
      <c r="I48" s="5">
        <f t="shared" si="41"/>
        <v>0</v>
      </c>
      <c r="J48" s="5">
        <f t="shared" si="41"/>
        <v>0</v>
      </c>
      <c r="K48" s="5">
        <f t="shared" si="41"/>
        <v>0</v>
      </c>
      <c r="L48" s="5">
        <f t="shared" si="41"/>
        <v>0</v>
      </c>
      <c r="M48" s="5">
        <f t="shared" si="41"/>
        <v>0</v>
      </c>
      <c r="N48" s="5">
        <f t="shared" si="41"/>
        <v>0</v>
      </c>
      <c r="O48" s="5">
        <f t="shared" si="41"/>
        <v>0</v>
      </c>
      <c r="P48" s="5">
        <f t="shared" si="41"/>
        <v>0</v>
      </c>
      <c r="Q48" s="5">
        <f t="shared" si="41"/>
        <v>0</v>
      </c>
      <c r="R48" s="5">
        <f t="shared" si="41"/>
        <v>0</v>
      </c>
      <c r="S48" s="5">
        <f t="shared" si="41"/>
        <v>0</v>
      </c>
      <c r="T48" s="5">
        <f t="shared" si="41"/>
        <v>0</v>
      </c>
      <c r="U48" s="5">
        <f t="shared" si="41"/>
        <v>0</v>
      </c>
      <c r="V48" s="5">
        <f t="shared" si="41"/>
        <v>0</v>
      </c>
      <c r="W48" s="5">
        <f t="shared" si="41"/>
        <v>0</v>
      </c>
      <c r="X48" s="5">
        <f t="shared" si="41"/>
        <v>0</v>
      </c>
      <c r="Y48" s="5">
        <f t="shared" si="41"/>
        <v>0</v>
      </c>
      <c r="Z48" s="5">
        <f t="shared" si="41"/>
        <v>0</v>
      </c>
      <c r="AA48" s="5">
        <f t="shared" si="41"/>
        <v>0</v>
      </c>
      <c r="AC48" s="31"/>
    </row>
    <row r="49" spans="2:29" ht="15.75" customHeight="1">
      <c r="B49" s="30" t="s">
        <v>47</v>
      </c>
      <c r="C49" s="5">
        <f t="shared" ref="C49:AA49" si="42">COUNTIFS(C$2:C$31,"н/а")</f>
        <v>0</v>
      </c>
      <c r="D49" s="5">
        <f t="shared" si="42"/>
        <v>0</v>
      </c>
      <c r="E49" s="5">
        <f t="shared" si="42"/>
        <v>0</v>
      </c>
      <c r="F49" s="5">
        <f t="shared" si="42"/>
        <v>0</v>
      </c>
      <c r="G49" s="5">
        <f t="shared" si="42"/>
        <v>0</v>
      </c>
      <c r="H49" s="5">
        <f t="shared" si="42"/>
        <v>0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0</v>
      </c>
      <c r="M49" s="5">
        <f t="shared" si="42"/>
        <v>0</v>
      </c>
      <c r="N49" s="5">
        <f t="shared" si="42"/>
        <v>0</v>
      </c>
      <c r="O49" s="5">
        <f t="shared" si="42"/>
        <v>0</v>
      </c>
      <c r="P49" s="5">
        <f t="shared" si="42"/>
        <v>0</v>
      </c>
      <c r="Q49" s="5">
        <f t="shared" si="42"/>
        <v>0</v>
      </c>
      <c r="R49" s="5">
        <f t="shared" si="42"/>
        <v>0</v>
      </c>
      <c r="S49" s="5">
        <f t="shared" si="42"/>
        <v>0</v>
      </c>
      <c r="T49" s="5">
        <f t="shared" si="42"/>
        <v>0</v>
      </c>
      <c r="U49" s="5">
        <f t="shared" si="42"/>
        <v>0</v>
      </c>
      <c r="V49" s="5">
        <f t="shared" si="42"/>
        <v>0</v>
      </c>
      <c r="W49" s="5">
        <f t="shared" si="42"/>
        <v>0</v>
      </c>
      <c r="X49" s="5">
        <f t="shared" si="42"/>
        <v>0</v>
      </c>
      <c r="Y49" s="5">
        <f t="shared" si="42"/>
        <v>0</v>
      </c>
      <c r="Z49" s="5">
        <f t="shared" si="42"/>
        <v>0</v>
      </c>
      <c r="AA49" s="5">
        <f t="shared" si="42"/>
        <v>0</v>
      </c>
      <c r="AC49" s="31"/>
    </row>
    <row r="50" spans="2:29" ht="15.75" customHeight="1">
      <c r="B50" s="30" t="s">
        <v>58</v>
      </c>
      <c r="C50" s="5">
        <f t="shared" ref="C50:AA50" si="43">SUM(C35:C46)</f>
        <v>9</v>
      </c>
      <c r="D50" s="5">
        <f t="shared" si="43"/>
        <v>11</v>
      </c>
      <c r="E50" s="5">
        <f t="shared" si="43"/>
        <v>12</v>
      </c>
      <c r="F50" s="5">
        <f t="shared" si="43"/>
        <v>9</v>
      </c>
      <c r="G50" s="5">
        <f t="shared" si="43"/>
        <v>11</v>
      </c>
      <c r="H50" s="5">
        <f t="shared" si="43"/>
        <v>10</v>
      </c>
      <c r="I50" s="5">
        <f t="shared" si="43"/>
        <v>10</v>
      </c>
      <c r="J50" s="5">
        <f t="shared" si="43"/>
        <v>10</v>
      </c>
      <c r="K50" s="5">
        <f t="shared" si="43"/>
        <v>11</v>
      </c>
      <c r="L50" s="5">
        <f t="shared" si="43"/>
        <v>10</v>
      </c>
      <c r="M50" s="5">
        <f t="shared" si="43"/>
        <v>12</v>
      </c>
      <c r="N50" s="5">
        <f t="shared" si="43"/>
        <v>10</v>
      </c>
      <c r="O50" s="5">
        <f t="shared" si="43"/>
        <v>10</v>
      </c>
      <c r="P50" s="5">
        <f t="shared" si="43"/>
        <v>10</v>
      </c>
      <c r="Q50" s="5">
        <f t="shared" si="43"/>
        <v>12</v>
      </c>
      <c r="R50" s="5">
        <f t="shared" si="43"/>
        <v>12</v>
      </c>
      <c r="S50" s="5">
        <f t="shared" si="43"/>
        <v>3</v>
      </c>
      <c r="T50" s="5">
        <f t="shared" si="43"/>
        <v>3</v>
      </c>
      <c r="U50" s="5">
        <f t="shared" si="43"/>
        <v>3</v>
      </c>
      <c r="V50" s="5">
        <f t="shared" si="43"/>
        <v>3</v>
      </c>
      <c r="W50" s="5">
        <f t="shared" si="43"/>
        <v>3</v>
      </c>
      <c r="X50" s="5">
        <f t="shared" si="43"/>
        <v>3</v>
      </c>
      <c r="Y50" s="5">
        <f t="shared" si="43"/>
        <v>3</v>
      </c>
      <c r="Z50" s="5">
        <f t="shared" si="43"/>
        <v>3</v>
      </c>
      <c r="AA50" s="5">
        <f t="shared" si="43"/>
        <v>3</v>
      </c>
      <c r="AC50" s="31"/>
    </row>
    <row r="51" spans="2:29" ht="15.75" customHeight="1">
      <c r="AC51" s="31"/>
    </row>
    <row r="52" spans="2:29" ht="15.75" customHeight="1">
      <c r="AC52" s="31"/>
    </row>
    <row r="53" spans="2:29" ht="15.75" customHeight="1">
      <c r="AC53" s="31"/>
    </row>
    <row r="54" spans="2:29" ht="15.75" customHeight="1">
      <c r="AC54" s="31"/>
    </row>
    <row r="55" spans="2:29" ht="15.75" customHeight="1">
      <c r="AC55" s="31"/>
    </row>
    <row r="56" spans="2:29" ht="15.75" customHeight="1">
      <c r="AC56" s="31"/>
    </row>
    <row r="57" spans="2:29" ht="15.75" customHeight="1">
      <c r="AC57" s="31"/>
    </row>
    <row r="58" spans="2:29" ht="15.75" customHeight="1">
      <c r="AC58" s="31"/>
    </row>
    <row r="59" spans="2:29" ht="15.75" customHeight="1">
      <c r="AC59" s="31"/>
    </row>
    <row r="60" spans="2:29" ht="15.75" customHeight="1">
      <c r="AC60" s="31"/>
    </row>
    <row r="61" spans="2:29" ht="15.75" customHeight="1">
      <c r="AC61" s="31"/>
    </row>
    <row r="62" spans="2:29" ht="15.75" customHeight="1">
      <c r="AC62" s="31"/>
    </row>
    <row r="63" spans="2:29" ht="15.75" customHeight="1">
      <c r="AC63" s="31"/>
    </row>
    <row r="64" spans="2:29" ht="15.75" customHeight="1">
      <c r="AC64" s="31"/>
    </row>
    <row r="65" spans="29:29" ht="15.75" customHeight="1">
      <c r="AC65" s="31"/>
    </row>
    <row r="66" spans="29:29" ht="15.75" customHeight="1">
      <c r="AC66" s="31"/>
    </row>
    <row r="67" spans="29:29" ht="15.75" customHeight="1">
      <c r="AC67" s="31"/>
    </row>
    <row r="68" spans="29:29" ht="15.75" customHeight="1">
      <c r="AC68" s="31"/>
    </row>
    <row r="69" spans="29:29" ht="15.75" customHeight="1">
      <c r="AC69" s="31"/>
    </row>
    <row r="70" spans="29:29" ht="15.75" customHeight="1">
      <c r="AC70" s="31"/>
    </row>
    <row r="71" spans="29:29" ht="15.75" customHeight="1">
      <c r="AC71" s="31"/>
    </row>
    <row r="72" spans="29:29" ht="15.75" customHeight="1">
      <c r="AC72" s="31"/>
    </row>
    <row r="73" spans="29:29" ht="15.75" customHeight="1">
      <c r="AC73" s="31"/>
    </row>
    <row r="74" spans="29:29" ht="15.75" customHeight="1">
      <c r="AC74" s="31"/>
    </row>
    <row r="75" spans="29:29" ht="15.75" customHeight="1">
      <c r="AC75" s="31"/>
    </row>
    <row r="76" spans="29:29" ht="15.75" customHeight="1">
      <c r="AC76" s="31"/>
    </row>
    <row r="77" spans="29:29" ht="15.75" customHeight="1">
      <c r="AC77" s="31"/>
    </row>
    <row r="78" spans="29:29" ht="15.75" customHeight="1">
      <c r="AC78" s="31"/>
    </row>
    <row r="79" spans="29:29" ht="15.75" customHeight="1">
      <c r="AC79" s="31"/>
    </row>
    <row r="80" spans="29:29" ht="15.75" customHeight="1">
      <c r="AC80" s="31"/>
    </row>
    <row r="81" spans="29:29" ht="15.75" customHeight="1">
      <c r="AC81" s="31"/>
    </row>
    <row r="82" spans="29:29" ht="15.75" customHeight="1">
      <c r="AC82" s="31"/>
    </row>
    <row r="83" spans="29:29" ht="15.75" customHeight="1">
      <c r="AC83" s="31"/>
    </row>
    <row r="84" spans="29:29" ht="15.75" customHeight="1">
      <c r="AC84" s="31"/>
    </row>
    <row r="85" spans="29:29" ht="15.75" customHeight="1">
      <c r="AC85" s="31"/>
    </row>
    <row r="86" spans="29:29" ht="15.75" customHeight="1">
      <c r="AC86" s="31"/>
    </row>
    <row r="87" spans="29:29" ht="15.75" customHeight="1">
      <c r="AC87" s="31"/>
    </row>
    <row r="88" spans="29:29" ht="15.75" customHeight="1">
      <c r="AC88" s="31"/>
    </row>
    <row r="89" spans="29:29" ht="15.75" customHeight="1">
      <c r="AC89" s="31"/>
    </row>
    <row r="90" spans="29:29" ht="15.75" customHeight="1">
      <c r="AC90" s="31"/>
    </row>
    <row r="91" spans="29:29" ht="15.75" customHeight="1">
      <c r="AC91" s="31"/>
    </row>
    <row r="92" spans="29:29" ht="15.75" customHeight="1">
      <c r="AC92" s="31"/>
    </row>
    <row r="93" spans="29:29" ht="15.75" customHeight="1">
      <c r="AC93" s="31"/>
    </row>
    <row r="94" spans="29:29" ht="15.75" customHeight="1">
      <c r="AC94" s="31"/>
    </row>
    <row r="95" spans="29:29" ht="15.75" customHeight="1">
      <c r="AC95" s="31"/>
    </row>
    <row r="96" spans="29:29" ht="15.75" customHeight="1">
      <c r="AC96" s="31"/>
    </row>
    <row r="97" spans="29:29" ht="15.75" customHeight="1">
      <c r="AC97" s="31"/>
    </row>
    <row r="98" spans="29:29" ht="15.75" customHeight="1">
      <c r="AC98" s="31"/>
    </row>
    <row r="99" spans="29:29" ht="15.75" customHeight="1">
      <c r="AC99" s="31"/>
    </row>
    <row r="100" spans="29:29" ht="15.75" customHeight="1">
      <c r="AC100" s="31"/>
    </row>
    <row r="101" spans="29:29" ht="15.75" customHeight="1">
      <c r="AC101" s="31"/>
    </row>
    <row r="102" spans="29:29" ht="15.75" customHeight="1">
      <c r="AC102" s="31"/>
    </row>
    <row r="103" spans="29:29" ht="15.75" customHeight="1">
      <c r="AC103" s="31"/>
    </row>
    <row r="104" spans="29:29" ht="15.75" customHeight="1">
      <c r="AC104" s="31"/>
    </row>
    <row r="105" spans="29:29" ht="15.75" customHeight="1">
      <c r="AC105" s="31"/>
    </row>
    <row r="106" spans="29:29" ht="15.75" customHeight="1">
      <c r="AC106" s="31"/>
    </row>
    <row r="107" spans="29:29" ht="15.75" customHeight="1">
      <c r="AC107" s="31"/>
    </row>
    <row r="108" spans="29:29" ht="15.75" customHeight="1">
      <c r="AC108" s="31"/>
    </row>
    <row r="109" spans="29:29" ht="15.75" customHeight="1">
      <c r="AC109" s="31"/>
    </row>
    <row r="110" spans="29:29" ht="15.75" customHeight="1">
      <c r="AC110" s="31"/>
    </row>
    <row r="111" spans="29:29" ht="15.75" customHeight="1">
      <c r="AC111" s="31"/>
    </row>
    <row r="112" spans="29:29" ht="15.75" customHeight="1">
      <c r="AC112" s="31"/>
    </row>
    <row r="113" spans="29:29" ht="15.75" customHeight="1">
      <c r="AC113" s="31"/>
    </row>
    <row r="114" spans="29:29" ht="15.75" customHeight="1">
      <c r="AC114" s="31"/>
    </row>
    <row r="115" spans="29:29" ht="15.75" customHeight="1">
      <c r="AC115" s="31"/>
    </row>
    <row r="116" spans="29:29" ht="15.75" customHeight="1">
      <c r="AC116" s="31"/>
    </row>
    <row r="117" spans="29:29" ht="15.75" customHeight="1">
      <c r="AC117" s="31"/>
    </row>
    <row r="118" spans="29:29" ht="15.75" customHeight="1">
      <c r="AC118" s="31"/>
    </row>
    <row r="119" spans="29:29" ht="15.75" customHeight="1">
      <c r="AC119" s="31"/>
    </row>
    <row r="120" spans="29:29" ht="15.75" customHeight="1">
      <c r="AC120" s="31"/>
    </row>
    <row r="121" spans="29:29" ht="15.75" customHeight="1">
      <c r="AC121" s="31"/>
    </row>
    <row r="122" spans="29:29" ht="15.75" customHeight="1">
      <c r="AC122" s="31"/>
    </row>
    <row r="123" spans="29:29" ht="15.75" customHeight="1">
      <c r="AC123" s="31"/>
    </row>
    <row r="124" spans="29:29" ht="15.75" customHeight="1">
      <c r="AC124" s="31"/>
    </row>
    <row r="125" spans="29:29" ht="15.75" customHeight="1">
      <c r="AC125" s="31"/>
    </row>
    <row r="126" spans="29:29" ht="15.75" customHeight="1">
      <c r="AC126" s="31"/>
    </row>
    <row r="127" spans="29:29" ht="15.75" customHeight="1">
      <c r="AC127" s="31"/>
    </row>
    <row r="128" spans="29:29" ht="15.75" customHeight="1">
      <c r="AC128" s="31"/>
    </row>
    <row r="129" spans="29:29" ht="15.75" customHeight="1">
      <c r="AC129" s="31"/>
    </row>
    <row r="130" spans="29:29" ht="15.75" customHeight="1">
      <c r="AC130" s="31"/>
    </row>
    <row r="131" spans="29:29" ht="15.75" customHeight="1">
      <c r="AC131" s="31"/>
    </row>
    <row r="132" spans="29:29" ht="15.75" customHeight="1">
      <c r="AC132" s="31"/>
    </row>
    <row r="133" spans="29:29" ht="15.75" customHeight="1">
      <c r="AC133" s="31"/>
    </row>
    <row r="134" spans="29:29" ht="15.75" customHeight="1">
      <c r="AC134" s="31"/>
    </row>
    <row r="135" spans="29:29" ht="15.75" customHeight="1">
      <c r="AC135" s="31"/>
    </row>
    <row r="136" spans="29:29" ht="15.75" customHeight="1">
      <c r="AC136" s="31"/>
    </row>
    <row r="137" spans="29:29" ht="15.75" customHeight="1">
      <c r="AC137" s="31"/>
    </row>
    <row r="138" spans="29:29" ht="15.75" customHeight="1">
      <c r="AC138" s="31"/>
    </row>
    <row r="139" spans="29:29" ht="15.75" customHeight="1">
      <c r="AC139" s="31"/>
    </row>
    <row r="140" spans="29:29" ht="15.75" customHeight="1">
      <c r="AC140" s="31"/>
    </row>
    <row r="141" spans="29:29" ht="15.75" customHeight="1">
      <c r="AC141" s="31"/>
    </row>
    <row r="142" spans="29:29" ht="15.75" customHeight="1">
      <c r="AC142" s="31"/>
    </row>
    <row r="143" spans="29:29" ht="15.75" customHeight="1">
      <c r="AC143" s="31"/>
    </row>
    <row r="144" spans="29:29" ht="15.75" customHeight="1">
      <c r="AC144" s="31"/>
    </row>
    <row r="145" spans="29:29" ht="15.75" customHeight="1">
      <c r="AC145" s="31"/>
    </row>
    <row r="146" spans="29:29" ht="15.75" customHeight="1">
      <c r="AC146" s="31"/>
    </row>
    <row r="147" spans="29:29" ht="15.75" customHeight="1">
      <c r="AC147" s="31"/>
    </row>
    <row r="148" spans="29:29" ht="15.75" customHeight="1">
      <c r="AC148" s="31"/>
    </row>
    <row r="149" spans="29:29" ht="15.75" customHeight="1">
      <c r="AC149" s="31"/>
    </row>
    <row r="150" spans="29:29" ht="15.75" customHeight="1">
      <c r="AC150" s="31"/>
    </row>
    <row r="151" spans="29:29" ht="15.75" customHeight="1">
      <c r="AC151" s="31"/>
    </row>
    <row r="152" spans="29:29" ht="15.75" customHeight="1">
      <c r="AC152" s="31"/>
    </row>
    <row r="153" spans="29:29" ht="15.75" customHeight="1">
      <c r="AC153" s="31"/>
    </row>
    <row r="154" spans="29:29" ht="15.75" customHeight="1">
      <c r="AC154" s="31"/>
    </row>
    <row r="155" spans="29:29" ht="15.75" customHeight="1">
      <c r="AC155" s="31"/>
    </row>
    <row r="156" spans="29:29" ht="15.75" customHeight="1">
      <c r="AC156" s="31"/>
    </row>
    <row r="157" spans="29:29" ht="15.75" customHeight="1">
      <c r="AC157" s="31"/>
    </row>
    <row r="158" spans="29:29" ht="15.75" customHeight="1">
      <c r="AC158" s="31"/>
    </row>
    <row r="159" spans="29:29" ht="15.75" customHeight="1">
      <c r="AC159" s="31"/>
    </row>
    <row r="160" spans="29:29" ht="15.75" customHeight="1">
      <c r="AC160" s="31"/>
    </row>
    <row r="161" spans="29:29" ht="15.75" customHeight="1">
      <c r="AC161" s="31"/>
    </row>
    <row r="162" spans="29:29" ht="15.75" customHeight="1">
      <c r="AC162" s="31"/>
    </row>
    <row r="163" spans="29:29" ht="15.75" customHeight="1">
      <c r="AC163" s="31"/>
    </row>
    <row r="164" spans="29:29" ht="15.75" customHeight="1">
      <c r="AC164" s="31"/>
    </row>
    <row r="165" spans="29:29" ht="15.75" customHeight="1">
      <c r="AC165" s="31"/>
    </row>
    <row r="166" spans="29:29" ht="15.75" customHeight="1">
      <c r="AC166" s="31"/>
    </row>
    <row r="167" spans="29:29" ht="15.75" customHeight="1">
      <c r="AC167" s="31"/>
    </row>
    <row r="168" spans="29:29" ht="15.75" customHeight="1">
      <c r="AC168" s="31"/>
    </row>
    <row r="169" spans="29:29" ht="15.75" customHeight="1">
      <c r="AC169" s="31"/>
    </row>
    <row r="170" spans="29:29" ht="15.75" customHeight="1">
      <c r="AC170" s="31"/>
    </row>
    <row r="171" spans="29:29" ht="15.75" customHeight="1">
      <c r="AC171" s="31"/>
    </row>
    <row r="172" spans="29:29" ht="15.75" customHeight="1">
      <c r="AC172" s="31"/>
    </row>
    <row r="173" spans="29:29" ht="15.75" customHeight="1">
      <c r="AC173" s="31"/>
    </row>
    <row r="174" spans="29:29" ht="15.75" customHeight="1">
      <c r="AC174" s="31"/>
    </row>
    <row r="175" spans="29:29" ht="15.75" customHeight="1">
      <c r="AC175" s="31"/>
    </row>
    <row r="176" spans="29:29" ht="15.75" customHeight="1">
      <c r="AC176" s="31"/>
    </row>
    <row r="177" spans="29:29" ht="15.75" customHeight="1">
      <c r="AC177" s="31"/>
    </row>
    <row r="178" spans="29:29" ht="15.75" customHeight="1">
      <c r="AC178" s="31"/>
    </row>
    <row r="179" spans="29:29" ht="15.75" customHeight="1">
      <c r="AC179" s="31"/>
    </row>
    <row r="180" spans="29:29" ht="15.75" customHeight="1">
      <c r="AC180" s="31"/>
    </row>
    <row r="181" spans="29:29" ht="15.75" customHeight="1">
      <c r="AC181" s="31"/>
    </row>
    <row r="182" spans="29:29" ht="15.75" customHeight="1">
      <c r="AC182" s="31"/>
    </row>
    <row r="183" spans="29:29" ht="15.75" customHeight="1">
      <c r="AC183" s="31"/>
    </row>
    <row r="184" spans="29:29" ht="15.75" customHeight="1">
      <c r="AC184" s="31"/>
    </row>
    <row r="185" spans="29:29" ht="15.75" customHeight="1">
      <c r="AC185" s="31"/>
    </row>
    <row r="186" spans="29:29" ht="15.75" customHeight="1">
      <c r="AC186" s="31"/>
    </row>
    <row r="187" spans="29:29" ht="15.75" customHeight="1">
      <c r="AC187" s="31"/>
    </row>
    <row r="188" spans="29:29" ht="15.75" customHeight="1">
      <c r="AC188" s="31"/>
    </row>
    <row r="189" spans="29:29" ht="15.75" customHeight="1">
      <c r="AC189" s="31"/>
    </row>
    <row r="190" spans="29:29" ht="15.75" customHeight="1">
      <c r="AC190" s="31"/>
    </row>
    <row r="191" spans="29:29" ht="15.75" customHeight="1">
      <c r="AC191" s="31"/>
    </row>
    <row r="192" spans="29:29" ht="15.75" customHeight="1">
      <c r="AC192" s="31"/>
    </row>
    <row r="193" spans="29:29" ht="15.75" customHeight="1">
      <c r="AC193" s="31"/>
    </row>
    <row r="194" spans="29:29" ht="15.75" customHeight="1">
      <c r="AC194" s="31"/>
    </row>
    <row r="195" spans="29:29" ht="15.75" customHeight="1">
      <c r="AC195" s="31"/>
    </row>
    <row r="196" spans="29:29" ht="15.75" customHeight="1">
      <c r="AC196" s="31"/>
    </row>
    <row r="197" spans="29:29" ht="15.75" customHeight="1">
      <c r="AC197" s="31"/>
    </row>
    <row r="198" spans="29:29" ht="15.75" customHeight="1">
      <c r="AC198" s="31"/>
    </row>
    <row r="199" spans="29:29" ht="15.75" customHeight="1">
      <c r="AC199" s="31"/>
    </row>
    <row r="200" spans="29:29" ht="15.75" customHeight="1">
      <c r="AC200" s="31"/>
    </row>
    <row r="201" spans="29:29" ht="15.75" customHeight="1">
      <c r="AC201" s="31"/>
    </row>
    <row r="202" spans="29:29" ht="15.75" customHeight="1">
      <c r="AC202" s="31"/>
    </row>
    <row r="203" spans="29:29" ht="15.75" customHeight="1">
      <c r="AC203" s="31"/>
    </row>
    <row r="204" spans="29:29" ht="15.75" customHeight="1">
      <c r="AC204" s="31"/>
    </row>
    <row r="205" spans="29:29" ht="15.75" customHeight="1">
      <c r="AC205" s="31"/>
    </row>
    <row r="206" spans="29:29" ht="15.75" customHeight="1">
      <c r="AC206" s="31"/>
    </row>
    <row r="207" spans="29:29" ht="15.75" customHeight="1">
      <c r="AC207" s="31"/>
    </row>
    <row r="208" spans="29:29" ht="15.75" customHeight="1">
      <c r="AC208" s="31"/>
    </row>
    <row r="209" spans="29:29" ht="15.75" customHeight="1">
      <c r="AC209" s="31"/>
    </row>
    <row r="210" spans="29:29" ht="15.75" customHeight="1">
      <c r="AC210" s="31"/>
    </row>
    <row r="211" spans="29:29" ht="15.75" customHeight="1">
      <c r="AC211" s="31"/>
    </row>
    <row r="212" spans="29:29" ht="15.75" customHeight="1">
      <c r="AC212" s="31"/>
    </row>
    <row r="213" spans="29:29" ht="15.75" customHeight="1">
      <c r="AC213" s="31"/>
    </row>
    <row r="214" spans="29:29" ht="15.75" customHeight="1">
      <c r="AC214" s="31"/>
    </row>
    <row r="215" spans="29:29" ht="15.75" customHeight="1">
      <c r="AC215" s="31"/>
    </row>
    <row r="216" spans="29:29" ht="15.75" customHeight="1">
      <c r="AC216" s="31"/>
    </row>
    <row r="217" spans="29:29" ht="15.75" customHeight="1">
      <c r="AC217" s="31"/>
    </row>
    <row r="218" spans="29:29" ht="15.75" customHeight="1">
      <c r="AC218" s="31"/>
    </row>
    <row r="219" spans="29:29" ht="15.75" customHeight="1">
      <c r="AC219" s="31"/>
    </row>
    <row r="220" spans="29:29" ht="15.75" customHeight="1">
      <c r="AC220" s="31"/>
    </row>
    <row r="221" spans="29:29" ht="15.75" customHeight="1">
      <c r="AC221" s="31"/>
    </row>
    <row r="222" spans="29:29" ht="15.75" customHeight="1">
      <c r="AC222" s="31"/>
    </row>
    <row r="223" spans="29:29" ht="15.75" customHeight="1">
      <c r="AC223" s="31"/>
    </row>
    <row r="224" spans="29:29" ht="15.75" customHeight="1">
      <c r="AC224" s="31"/>
    </row>
    <row r="225" spans="29:29" ht="15.75" customHeight="1">
      <c r="AC225" s="31"/>
    </row>
    <row r="226" spans="29:29" ht="15.75" customHeight="1">
      <c r="AC226" s="31"/>
    </row>
    <row r="227" spans="29:29" ht="15.75" customHeight="1">
      <c r="AC227" s="31"/>
    </row>
    <row r="228" spans="29:29" ht="15.75" customHeight="1">
      <c r="AC228" s="31"/>
    </row>
    <row r="229" spans="29:29" ht="15.75" customHeight="1">
      <c r="AC229" s="31"/>
    </row>
    <row r="230" spans="29:29" ht="15.75" customHeight="1">
      <c r="AC230" s="31"/>
    </row>
    <row r="231" spans="29:29" ht="15.75" customHeight="1">
      <c r="AC231" s="31"/>
    </row>
    <row r="232" spans="29:29" ht="15.75" customHeight="1">
      <c r="AC232" s="31"/>
    </row>
    <row r="233" spans="29:29" ht="15.75" customHeight="1">
      <c r="AC233" s="31"/>
    </row>
    <row r="234" spans="29:29" ht="15.75" customHeight="1">
      <c r="AC234" s="31"/>
    </row>
    <row r="235" spans="29:29" ht="15.75" customHeight="1">
      <c r="AC235" s="31"/>
    </row>
    <row r="236" spans="29:29" ht="15.75" customHeight="1">
      <c r="AC236" s="31"/>
    </row>
    <row r="237" spans="29:29" ht="15.75" customHeight="1">
      <c r="AC237" s="31"/>
    </row>
    <row r="238" spans="29:29" ht="15.75" customHeight="1">
      <c r="AC238" s="31"/>
    </row>
    <row r="239" spans="29:29" ht="15.75" customHeight="1">
      <c r="AC239" s="31"/>
    </row>
    <row r="240" spans="29:29" ht="15.75" customHeight="1">
      <c r="AC240" s="31"/>
    </row>
    <row r="241" spans="29:29" ht="15.75" customHeight="1">
      <c r="AC241" s="31"/>
    </row>
    <row r="242" spans="29:29" ht="15.75" customHeight="1">
      <c r="AC242" s="31"/>
    </row>
    <row r="243" spans="29:29" ht="15.75" customHeight="1">
      <c r="AC243" s="31"/>
    </row>
    <row r="244" spans="29:29" ht="15.75" customHeight="1">
      <c r="AC244" s="31"/>
    </row>
    <row r="245" spans="29:29" ht="15.75" customHeight="1">
      <c r="AC245" s="31"/>
    </row>
    <row r="246" spans="29:29" ht="15.75" customHeight="1">
      <c r="AC246" s="31"/>
    </row>
    <row r="247" spans="29:29" ht="15.75" customHeight="1">
      <c r="AC247" s="31"/>
    </row>
    <row r="248" spans="29:29" ht="15.75" customHeight="1">
      <c r="AC248" s="31"/>
    </row>
    <row r="249" spans="29:29" ht="15.75" customHeight="1">
      <c r="AC249" s="31"/>
    </row>
    <row r="250" spans="29:29" ht="15.75" customHeight="1">
      <c r="AC250" s="31"/>
    </row>
    <row r="251" spans="29:29" ht="15.75" customHeight="1">
      <c r="AC251" s="31"/>
    </row>
    <row r="252" spans="29:29" ht="15.75" customHeight="1">
      <c r="AC252" s="31"/>
    </row>
    <row r="253" spans="29:29" ht="15.75" customHeight="1">
      <c r="AC253" s="31"/>
    </row>
    <row r="254" spans="29:29" ht="15.75" customHeight="1">
      <c r="AC254" s="31"/>
    </row>
    <row r="255" spans="29:29" ht="15.75" customHeight="1">
      <c r="AC255" s="31"/>
    </row>
    <row r="256" spans="29:29" ht="15.75" customHeight="1">
      <c r="AC256" s="31"/>
    </row>
    <row r="257" spans="29:29" ht="15.75" customHeight="1">
      <c r="AC257" s="31"/>
    </row>
    <row r="258" spans="29:29" ht="15.75" customHeight="1">
      <c r="AC258" s="31"/>
    </row>
    <row r="259" spans="29:29" ht="15.75" customHeight="1">
      <c r="AC259" s="31"/>
    </row>
    <row r="260" spans="29:29" ht="15.75" customHeight="1">
      <c r="AC260" s="31"/>
    </row>
    <row r="261" spans="29:29" ht="15.75" customHeight="1">
      <c r="AC261" s="31"/>
    </row>
    <row r="262" spans="29:29" ht="15.75" customHeight="1">
      <c r="AC262" s="31"/>
    </row>
    <row r="263" spans="29:29" ht="15.75" customHeight="1">
      <c r="AC263" s="31"/>
    </row>
    <row r="264" spans="29:29" ht="15.75" customHeight="1">
      <c r="AC264" s="31"/>
    </row>
    <row r="265" spans="29:29" ht="15.75" customHeight="1">
      <c r="AC265" s="31"/>
    </row>
    <row r="266" spans="29:29" ht="15.75" customHeight="1">
      <c r="AC266" s="31"/>
    </row>
    <row r="267" spans="29:29" ht="15.75" customHeight="1">
      <c r="AC267" s="31"/>
    </row>
    <row r="268" spans="29:29" ht="15.75" customHeight="1">
      <c r="AC268" s="31"/>
    </row>
    <row r="269" spans="29:29" ht="15.75" customHeight="1">
      <c r="AC269" s="31"/>
    </row>
    <row r="270" spans="29:29" ht="15.75" customHeight="1">
      <c r="AC270" s="31"/>
    </row>
    <row r="271" spans="29:29" ht="15.75" customHeight="1">
      <c r="AC271" s="31"/>
    </row>
    <row r="272" spans="29:29" ht="15.75" customHeight="1">
      <c r="AC272" s="31"/>
    </row>
    <row r="273" spans="29:29" ht="15.75" customHeight="1">
      <c r="AC273" s="31"/>
    </row>
    <row r="274" spans="29:29" ht="15.75" customHeight="1">
      <c r="AC274" s="31"/>
    </row>
    <row r="275" spans="29:29" ht="15.75" customHeight="1">
      <c r="AC275" s="31"/>
    </row>
    <row r="276" spans="29:29" ht="15.75" customHeight="1">
      <c r="AC276" s="31"/>
    </row>
    <row r="277" spans="29:29" ht="15.75" customHeight="1">
      <c r="AC277" s="31"/>
    </row>
    <row r="278" spans="29:29" ht="15.75" customHeight="1">
      <c r="AC278" s="31"/>
    </row>
    <row r="279" spans="29:29" ht="15.75" customHeight="1">
      <c r="AC279" s="31"/>
    </row>
    <row r="280" spans="29:29" ht="15.75" customHeight="1">
      <c r="AC280" s="31"/>
    </row>
    <row r="281" spans="29:29" ht="15.75" customHeight="1">
      <c r="AC281" s="31"/>
    </row>
    <row r="282" spans="29:29" ht="15.75" customHeight="1">
      <c r="AC282" s="31"/>
    </row>
    <row r="283" spans="29:29" ht="15.75" customHeight="1">
      <c r="AC283" s="31"/>
    </row>
    <row r="284" spans="29:29" ht="15.75" customHeight="1">
      <c r="AC284" s="31"/>
    </row>
    <row r="285" spans="29:29" ht="15.75" customHeight="1">
      <c r="AC285" s="31"/>
    </row>
    <row r="286" spans="29:29" ht="15.75" customHeight="1">
      <c r="AC286" s="31"/>
    </row>
    <row r="287" spans="29:29" ht="15.75" customHeight="1">
      <c r="AC287" s="31"/>
    </row>
    <row r="288" spans="29:29" ht="15.75" customHeight="1">
      <c r="AC288" s="31"/>
    </row>
    <row r="289" spans="29:29" ht="15.75" customHeight="1">
      <c r="AC289" s="31"/>
    </row>
    <row r="290" spans="29:29" ht="15.75" customHeight="1">
      <c r="AC290" s="31"/>
    </row>
    <row r="291" spans="29:29" ht="15.75" customHeight="1">
      <c r="AC291" s="31"/>
    </row>
    <row r="292" spans="29:29" ht="15.75" customHeight="1">
      <c r="AC292" s="31"/>
    </row>
    <row r="293" spans="29:29" ht="15.75" customHeight="1">
      <c r="AC293" s="31"/>
    </row>
    <row r="294" spans="29:29" ht="15.75" customHeight="1">
      <c r="AC294" s="31"/>
    </row>
    <row r="295" spans="29:29" ht="15.75" customHeight="1">
      <c r="AC295" s="31"/>
    </row>
    <row r="296" spans="29:29" ht="15.75" customHeight="1">
      <c r="AC296" s="31"/>
    </row>
    <row r="297" spans="29:29" ht="15.75" customHeight="1">
      <c r="AC297" s="31"/>
    </row>
    <row r="298" spans="29:29" ht="15.75" customHeight="1">
      <c r="AC298" s="31"/>
    </row>
    <row r="299" spans="29:29" ht="15.75" customHeight="1">
      <c r="AC299" s="31"/>
    </row>
    <row r="300" spans="29:29" ht="15.75" customHeight="1">
      <c r="AC300" s="31"/>
    </row>
    <row r="301" spans="29:29" ht="15.75" customHeight="1">
      <c r="AC301" s="31"/>
    </row>
    <row r="302" spans="29:29" ht="15.75" customHeight="1">
      <c r="AC302" s="31"/>
    </row>
    <row r="303" spans="29:29" ht="15.75" customHeight="1">
      <c r="AC303" s="31"/>
    </row>
    <row r="304" spans="29:29" ht="15.75" customHeight="1">
      <c r="AC304" s="31"/>
    </row>
    <row r="305" spans="29:29" ht="15.75" customHeight="1">
      <c r="AC305" s="31"/>
    </row>
    <row r="306" spans="29:29" ht="15.75" customHeight="1">
      <c r="AC306" s="31"/>
    </row>
    <row r="307" spans="29:29" ht="15.75" customHeight="1">
      <c r="AC307" s="31"/>
    </row>
    <row r="308" spans="29:29" ht="15.75" customHeight="1">
      <c r="AC308" s="31"/>
    </row>
    <row r="309" spans="29:29" ht="15.75" customHeight="1">
      <c r="AC309" s="31"/>
    </row>
    <row r="310" spans="29:29" ht="15.75" customHeight="1">
      <c r="AC310" s="31"/>
    </row>
    <row r="311" spans="29:29" ht="15.75" customHeight="1">
      <c r="AC311" s="31"/>
    </row>
    <row r="312" spans="29:29" ht="15.75" customHeight="1">
      <c r="AC312" s="31"/>
    </row>
    <row r="313" spans="29:29" ht="15.75" customHeight="1">
      <c r="AC313" s="31"/>
    </row>
    <row r="314" spans="29:29" ht="15.75" customHeight="1">
      <c r="AC314" s="31"/>
    </row>
    <row r="315" spans="29:29" ht="15.75" customHeight="1">
      <c r="AC315" s="31"/>
    </row>
    <row r="316" spans="29:29" ht="15.75" customHeight="1">
      <c r="AC316" s="31"/>
    </row>
    <row r="317" spans="29:29" ht="15.75" customHeight="1">
      <c r="AC317" s="31"/>
    </row>
    <row r="318" spans="29:29" ht="15.75" customHeight="1">
      <c r="AC318" s="31"/>
    </row>
    <row r="319" spans="29:29" ht="15.75" customHeight="1">
      <c r="AC319" s="31"/>
    </row>
    <row r="320" spans="29:29" ht="15.75" customHeight="1">
      <c r="AC320" s="31"/>
    </row>
    <row r="321" spans="29:29" ht="15.75" customHeight="1">
      <c r="AC321" s="31"/>
    </row>
    <row r="322" spans="29:29" ht="15.75" customHeight="1">
      <c r="AC322" s="31"/>
    </row>
    <row r="323" spans="29:29" ht="15.75" customHeight="1">
      <c r="AC323" s="31"/>
    </row>
    <row r="324" spans="29:29" ht="15.75" customHeight="1">
      <c r="AC324" s="31"/>
    </row>
    <row r="325" spans="29:29" ht="15.75" customHeight="1">
      <c r="AC325" s="31"/>
    </row>
    <row r="326" spans="29:29" ht="15.75" customHeight="1">
      <c r="AC326" s="31"/>
    </row>
    <row r="327" spans="29:29" ht="15.75" customHeight="1">
      <c r="AC327" s="31"/>
    </row>
    <row r="328" spans="29:29" ht="15.75" customHeight="1">
      <c r="AC328" s="31"/>
    </row>
    <row r="329" spans="29:29" ht="15.75" customHeight="1">
      <c r="AC329" s="31"/>
    </row>
    <row r="330" spans="29:29" ht="15.75" customHeight="1">
      <c r="AC330" s="31"/>
    </row>
    <row r="331" spans="29:29" ht="15.75" customHeight="1">
      <c r="AC331" s="31"/>
    </row>
    <row r="332" spans="29:29" ht="15.75" customHeight="1">
      <c r="AC332" s="31"/>
    </row>
    <row r="333" spans="29:29" ht="15.75" customHeight="1">
      <c r="AC333" s="31"/>
    </row>
    <row r="334" spans="29:29" ht="15.75" customHeight="1">
      <c r="AC334" s="31"/>
    </row>
    <row r="335" spans="29:29" ht="15.75" customHeight="1">
      <c r="AC335" s="31"/>
    </row>
    <row r="336" spans="29:29" ht="15.75" customHeight="1">
      <c r="AC336" s="31"/>
    </row>
    <row r="337" spans="29:29" ht="15.75" customHeight="1">
      <c r="AC337" s="31"/>
    </row>
    <row r="338" spans="29:29" ht="15.75" customHeight="1">
      <c r="AC338" s="31"/>
    </row>
    <row r="339" spans="29:29" ht="15.75" customHeight="1">
      <c r="AC339" s="31"/>
    </row>
    <row r="340" spans="29:29" ht="15.75" customHeight="1">
      <c r="AC340" s="31"/>
    </row>
    <row r="341" spans="29:29" ht="15.75" customHeight="1">
      <c r="AC341" s="31"/>
    </row>
    <row r="342" spans="29:29" ht="15.75" customHeight="1">
      <c r="AC342" s="31"/>
    </row>
    <row r="343" spans="29:29" ht="15.75" customHeight="1">
      <c r="AC343" s="31"/>
    </row>
    <row r="344" spans="29:29" ht="15.75" customHeight="1">
      <c r="AC344" s="31"/>
    </row>
    <row r="345" spans="29:29" ht="15.75" customHeight="1">
      <c r="AC345" s="31"/>
    </row>
    <row r="346" spans="29:29" ht="15.75" customHeight="1">
      <c r="AC346" s="31"/>
    </row>
    <row r="347" spans="29:29" ht="15.75" customHeight="1">
      <c r="AC347" s="31"/>
    </row>
    <row r="348" spans="29:29" ht="15.75" customHeight="1">
      <c r="AC348" s="31"/>
    </row>
    <row r="349" spans="29:29" ht="15.75" customHeight="1">
      <c r="AC349" s="31"/>
    </row>
    <row r="350" spans="29:29" ht="15.75" customHeight="1">
      <c r="AC350" s="31"/>
    </row>
    <row r="351" spans="29:29" ht="15.75" customHeight="1">
      <c r="AC351" s="31"/>
    </row>
    <row r="352" spans="29:29" ht="15.75" customHeight="1">
      <c r="AC352" s="31"/>
    </row>
    <row r="353" spans="29:29" ht="15.75" customHeight="1">
      <c r="AC353" s="31"/>
    </row>
    <row r="354" spans="29:29" ht="15.75" customHeight="1">
      <c r="AC354" s="31"/>
    </row>
    <row r="355" spans="29:29" ht="15.75" customHeight="1">
      <c r="AC355" s="31"/>
    </row>
    <row r="356" spans="29:29" ht="15.75" customHeight="1">
      <c r="AC356" s="31"/>
    </row>
    <row r="357" spans="29:29" ht="15.75" customHeight="1">
      <c r="AC357" s="31"/>
    </row>
    <row r="358" spans="29:29" ht="15.75" customHeight="1">
      <c r="AC358" s="31"/>
    </row>
    <row r="359" spans="29:29" ht="15.75" customHeight="1">
      <c r="AC359" s="31"/>
    </row>
    <row r="360" spans="29:29" ht="15.75" customHeight="1">
      <c r="AC360" s="31"/>
    </row>
    <row r="361" spans="29:29" ht="15.75" customHeight="1">
      <c r="AC361" s="31"/>
    </row>
    <row r="362" spans="29:29" ht="15.75" customHeight="1">
      <c r="AC362" s="31"/>
    </row>
    <row r="363" spans="29:29" ht="15.75" customHeight="1">
      <c r="AC363" s="31"/>
    </row>
    <row r="364" spans="29:29" ht="15.75" customHeight="1">
      <c r="AC364" s="31"/>
    </row>
    <row r="365" spans="29:29" ht="15.75" customHeight="1">
      <c r="AC365" s="31"/>
    </row>
    <row r="366" spans="29:29" ht="15.75" customHeight="1">
      <c r="AC366" s="31"/>
    </row>
    <row r="367" spans="29:29" ht="15.75" customHeight="1">
      <c r="AC367" s="31"/>
    </row>
    <row r="368" spans="29:29" ht="15.75" customHeight="1">
      <c r="AC368" s="31"/>
    </row>
    <row r="369" spans="29:29" ht="15.75" customHeight="1">
      <c r="AC369" s="31"/>
    </row>
    <row r="370" spans="29:29" ht="15.75" customHeight="1">
      <c r="AC370" s="31"/>
    </row>
    <row r="371" spans="29:29" ht="15.75" customHeight="1">
      <c r="AC371" s="31"/>
    </row>
    <row r="372" spans="29:29" ht="15.75" customHeight="1">
      <c r="AC372" s="31"/>
    </row>
    <row r="373" spans="29:29" ht="15.75" customHeight="1">
      <c r="AC373" s="31"/>
    </row>
    <row r="374" spans="29:29" ht="15.75" customHeight="1">
      <c r="AC374" s="31"/>
    </row>
    <row r="375" spans="29:29" ht="15.75" customHeight="1">
      <c r="AC375" s="31"/>
    </row>
    <row r="376" spans="29:29" ht="15.75" customHeight="1">
      <c r="AC376" s="31"/>
    </row>
    <row r="377" spans="29:29" ht="15.75" customHeight="1">
      <c r="AC377" s="31"/>
    </row>
    <row r="378" spans="29:29" ht="15.75" customHeight="1">
      <c r="AC378" s="31"/>
    </row>
    <row r="379" spans="29:29" ht="15.75" customHeight="1">
      <c r="AC379" s="31"/>
    </row>
    <row r="380" spans="29:29" ht="15.75" customHeight="1">
      <c r="AC380" s="31"/>
    </row>
    <row r="381" spans="29:29" ht="15.75" customHeight="1">
      <c r="AC381" s="31"/>
    </row>
    <row r="382" spans="29:29" ht="15.75" customHeight="1">
      <c r="AC382" s="31"/>
    </row>
    <row r="383" spans="29:29" ht="15.75" customHeight="1">
      <c r="AC383" s="31"/>
    </row>
    <row r="384" spans="29:29" ht="15.75" customHeight="1">
      <c r="AC384" s="31"/>
    </row>
    <row r="385" spans="29:29" ht="15.75" customHeight="1">
      <c r="AC385" s="31"/>
    </row>
    <row r="386" spans="29:29" ht="15.75" customHeight="1">
      <c r="AC386" s="31"/>
    </row>
    <row r="387" spans="29:29" ht="15.75" customHeight="1">
      <c r="AC387" s="31"/>
    </row>
    <row r="388" spans="29:29" ht="15.75" customHeight="1">
      <c r="AC388" s="31"/>
    </row>
    <row r="389" spans="29:29" ht="15.75" customHeight="1">
      <c r="AC389" s="31"/>
    </row>
    <row r="390" spans="29:29" ht="15.75" customHeight="1">
      <c r="AC390" s="31"/>
    </row>
    <row r="391" spans="29:29" ht="15.75" customHeight="1">
      <c r="AC391" s="31"/>
    </row>
    <row r="392" spans="29:29" ht="15.75" customHeight="1">
      <c r="AC392" s="31"/>
    </row>
    <row r="393" spans="29:29" ht="15.75" customHeight="1">
      <c r="AC393" s="31"/>
    </row>
    <row r="394" spans="29:29" ht="15.75" customHeight="1">
      <c r="AC394" s="31"/>
    </row>
    <row r="395" spans="29:29" ht="15.75" customHeight="1">
      <c r="AC395" s="31"/>
    </row>
    <row r="396" spans="29:29" ht="15.75" customHeight="1">
      <c r="AC396" s="31"/>
    </row>
    <row r="397" spans="29:29" ht="15.75" customHeight="1">
      <c r="AC397" s="31"/>
    </row>
    <row r="398" spans="29:29" ht="15.75" customHeight="1">
      <c r="AC398" s="31"/>
    </row>
    <row r="399" spans="29:29" ht="15.75" customHeight="1">
      <c r="AC399" s="31"/>
    </row>
    <row r="400" spans="29:29" ht="15.75" customHeight="1">
      <c r="AC400" s="31"/>
    </row>
    <row r="401" spans="29:29" ht="15.75" customHeight="1">
      <c r="AC401" s="31"/>
    </row>
    <row r="402" spans="29:29" ht="15.75" customHeight="1">
      <c r="AC402" s="31"/>
    </row>
    <row r="403" spans="29:29" ht="15.75" customHeight="1">
      <c r="AC403" s="31"/>
    </row>
    <row r="404" spans="29:29" ht="15.75" customHeight="1">
      <c r="AC404" s="31"/>
    </row>
    <row r="405" spans="29:29" ht="15.75" customHeight="1">
      <c r="AC405" s="31"/>
    </row>
    <row r="406" spans="29:29" ht="15.75" customHeight="1">
      <c r="AC406" s="31"/>
    </row>
    <row r="407" spans="29:29" ht="15.75" customHeight="1">
      <c r="AC407" s="31"/>
    </row>
    <row r="408" spans="29:29" ht="15.75" customHeight="1">
      <c r="AC408" s="31"/>
    </row>
    <row r="409" spans="29:29" ht="15.75" customHeight="1">
      <c r="AC409" s="31"/>
    </row>
    <row r="410" spans="29:29" ht="15.75" customHeight="1">
      <c r="AC410" s="31"/>
    </row>
    <row r="411" spans="29:29" ht="15.75" customHeight="1">
      <c r="AC411" s="31"/>
    </row>
    <row r="412" spans="29:29" ht="15.75" customHeight="1">
      <c r="AC412" s="31"/>
    </row>
    <row r="413" spans="29:29" ht="15.75" customHeight="1">
      <c r="AC413" s="31"/>
    </row>
    <row r="414" spans="29:29" ht="15.75" customHeight="1">
      <c r="AC414" s="31"/>
    </row>
    <row r="415" spans="29:29" ht="15.75" customHeight="1">
      <c r="AC415" s="31"/>
    </row>
    <row r="416" spans="29:29" ht="15.75" customHeight="1">
      <c r="AC416" s="31"/>
    </row>
    <row r="417" spans="29:29" ht="15.75" customHeight="1">
      <c r="AC417" s="31"/>
    </row>
    <row r="418" spans="29:29" ht="15.75" customHeight="1">
      <c r="AC418" s="31"/>
    </row>
    <row r="419" spans="29:29" ht="15.75" customHeight="1">
      <c r="AC419" s="31"/>
    </row>
    <row r="420" spans="29:29" ht="15.75" customHeight="1">
      <c r="AC420" s="31"/>
    </row>
    <row r="421" spans="29:29" ht="15.75" customHeight="1">
      <c r="AC421" s="31"/>
    </row>
    <row r="422" spans="29:29" ht="15.75" customHeight="1">
      <c r="AC422" s="31"/>
    </row>
    <row r="423" spans="29:29" ht="15.75" customHeight="1">
      <c r="AC423" s="31"/>
    </row>
    <row r="424" spans="29:29" ht="15.75" customHeight="1">
      <c r="AC424" s="31"/>
    </row>
    <row r="425" spans="29:29" ht="15.75" customHeight="1">
      <c r="AC425" s="31"/>
    </row>
    <row r="426" spans="29:29" ht="15.75" customHeight="1">
      <c r="AC426" s="31"/>
    </row>
    <row r="427" spans="29:29" ht="15.75" customHeight="1">
      <c r="AC427" s="31"/>
    </row>
    <row r="428" spans="29:29" ht="15.75" customHeight="1">
      <c r="AC428" s="31"/>
    </row>
    <row r="429" spans="29:29" ht="15.75" customHeight="1">
      <c r="AC429" s="31"/>
    </row>
    <row r="430" spans="29:29" ht="15.75" customHeight="1">
      <c r="AC430" s="31"/>
    </row>
    <row r="431" spans="29:29" ht="15.75" customHeight="1">
      <c r="AC431" s="31"/>
    </row>
    <row r="432" spans="29:29" ht="15.75" customHeight="1">
      <c r="AC432" s="31"/>
    </row>
    <row r="433" spans="29:29" ht="15.75" customHeight="1">
      <c r="AC433" s="31"/>
    </row>
    <row r="434" spans="29:29" ht="15.75" customHeight="1">
      <c r="AC434" s="31"/>
    </row>
    <row r="435" spans="29:29" ht="15.75" customHeight="1">
      <c r="AC435" s="31"/>
    </row>
    <row r="436" spans="29:29" ht="15.75" customHeight="1">
      <c r="AC436" s="31"/>
    </row>
    <row r="437" spans="29:29" ht="15.75" customHeight="1">
      <c r="AC437" s="31"/>
    </row>
    <row r="438" spans="29:29" ht="15.75" customHeight="1">
      <c r="AC438" s="31"/>
    </row>
    <row r="439" spans="29:29" ht="15.75" customHeight="1">
      <c r="AC439" s="31"/>
    </row>
    <row r="440" spans="29:29" ht="15.75" customHeight="1">
      <c r="AC440" s="31"/>
    </row>
    <row r="441" spans="29:29" ht="15.75" customHeight="1">
      <c r="AC441" s="31"/>
    </row>
    <row r="442" spans="29:29" ht="15.75" customHeight="1">
      <c r="AC442" s="31"/>
    </row>
    <row r="443" spans="29:29" ht="15.75" customHeight="1">
      <c r="AC443" s="31"/>
    </row>
    <row r="444" spans="29:29" ht="15.75" customHeight="1">
      <c r="AC444" s="31"/>
    </row>
    <row r="445" spans="29:29" ht="15.75" customHeight="1">
      <c r="AC445" s="31"/>
    </row>
    <row r="446" spans="29:29" ht="15.75" customHeight="1">
      <c r="AC446" s="31"/>
    </row>
    <row r="447" spans="29:29" ht="15.75" customHeight="1">
      <c r="AC447" s="31"/>
    </row>
    <row r="448" spans="29:29" ht="15.75" customHeight="1">
      <c r="AC448" s="31"/>
    </row>
    <row r="449" spans="29:29" ht="15.75" customHeight="1">
      <c r="AC449" s="31"/>
    </row>
    <row r="450" spans="29:29" ht="15.75" customHeight="1">
      <c r="AC450" s="31"/>
    </row>
    <row r="451" spans="29:29" ht="15.75" customHeight="1">
      <c r="AC451" s="31"/>
    </row>
    <row r="452" spans="29:29" ht="15.75" customHeight="1">
      <c r="AC452" s="31"/>
    </row>
    <row r="453" spans="29:29" ht="15.75" customHeight="1">
      <c r="AC453" s="31"/>
    </row>
    <row r="454" spans="29:29" ht="15.75" customHeight="1">
      <c r="AC454" s="31"/>
    </row>
    <row r="455" spans="29:29" ht="15.75" customHeight="1">
      <c r="AC455" s="31"/>
    </row>
    <row r="456" spans="29:29" ht="15.75" customHeight="1">
      <c r="AC456" s="31"/>
    </row>
    <row r="457" spans="29:29" ht="15.75" customHeight="1">
      <c r="AC457" s="31"/>
    </row>
    <row r="458" spans="29:29" ht="15.75" customHeight="1">
      <c r="AC458" s="31"/>
    </row>
    <row r="459" spans="29:29" ht="15.75" customHeight="1">
      <c r="AC459" s="31"/>
    </row>
    <row r="460" spans="29:29" ht="15.75" customHeight="1">
      <c r="AC460" s="31"/>
    </row>
    <row r="461" spans="29:29" ht="15.75" customHeight="1">
      <c r="AC461" s="31"/>
    </row>
    <row r="462" spans="29:29" ht="15.75" customHeight="1">
      <c r="AC462" s="31"/>
    </row>
    <row r="463" spans="29:29" ht="15.75" customHeight="1">
      <c r="AC463" s="31"/>
    </row>
    <row r="464" spans="29:29" ht="15.75" customHeight="1">
      <c r="AC464" s="31"/>
    </row>
    <row r="465" spans="29:29" ht="15.75" customHeight="1">
      <c r="AC465" s="31"/>
    </row>
    <row r="466" spans="29:29" ht="15.75" customHeight="1">
      <c r="AC466" s="31"/>
    </row>
    <row r="467" spans="29:29" ht="15.75" customHeight="1">
      <c r="AC467" s="31"/>
    </row>
    <row r="468" spans="29:29" ht="15.75" customHeight="1">
      <c r="AC468" s="31"/>
    </row>
    <row r="469" spans="29:29" ht="15.75" customHeight="1">
      <c r="AC469" s="31"/>
    </row>
    <row r="470" spans="29:29" ht="15.75" customHeight="1">
      <c r="AC470" s="31"/>
    </row>
    <row r="471" spans="29:29" ht="15.75" customHeight="1">
      <c r="AC471" s="31"/>
    </row>
    <row r="472" spans="29:29" ht="15.75" customHeight="1">
      <c r="AC472" s="31"/>
    </row>
    <row r="473" spans="29:29" ht="15.75" customHeight="1">
      <c r="AC473" s="31"/>
    </row>
    <row r="474" spans="29:29" ht="15.75" customHeight="1">
      <c r="AC474" s="31"/>
    </row>
    <row r="475" spans="29:29" ht="15.75" customHeight="1">
      <c r="AC475" s="31"/>
    </row>
    <row r="476" spans="29:29" ht="15.75" customHeight="1">
      <c r="AC476" s="31"/>
    </row>
    <row r="477" spans="29:29" ht="15.75" customHeight="1">
      <c r="AC477" s="31"/>
    </row>
    <row r="478" spans="29:29" ht="15.75" customHeight="1">
      <c r="AC478" s="31"/>
    </row>
    <row r="479" spans="29:29" ht="15.75" customHeight="1">
      <c r="AC479" s="31"/>
    </row>
    <row r="480" spans="29:29" ht="15.75" customHeight="1">
      <c r="AC480" s="31"/>
    </row>
    <row r="481" spans="29:29" ht="15.75" customHeight="1">
      <c r="AC481" s="31"/>
    </row>
    <row r="482" spans="29:29" ht="15.75" customHeight="1">
      <c r="AC482" s="31"/>
    </row>
    <row r="483" spans="29:29" ht="15.75" customHeight="1">
      <c r="AC483" s="31"/>
    </row>
    <row r="484" spans="29:29" ht="15.75" customHeight="1">
      <c r="AC484" s="31"/>
    </row>
    <row r="485" spans="29:29" ht="15.75" customHeight="1">
      <c r="AC485" s="31"/>
    </row>
    <row r="486" spans="29:29" ht="15.75" customHeight="1">
      <c r="AC486" s="31"/>
    </row>
    <row r="487" spans="29:29" ht="15.75" customHeight="1">
      <c r="AC487" s="31"/>
    </row>
    <row r="488" spans="29:29" ht="15.75" customHeight="1">
      <c r="AC488" s="31"/>
    </row>
    <row r="489" spans="29:29" ht="15.75" customHeight="1">
      <c r="AC489" s="31"/>
    </row>
    <row r="490" spans="29:29" ht="15.75" customHeight="1">
      <c r="AC490" s="31"/>
    </row>
    <row r="491" spans="29:29" ht="15.75" customHeight="1">
      <c r="AC491" s="31"/>
    </row>
    <row r="492" spans="29:29" ht="15.75" customHeight="1">
      <c r="AC492" s="31"/>
    </row>
    <row r="493" spans="29:29" ht="15.75" customHeight="1">
      <c r="AC493" s="31"/>
    </row>
    <row r="494" spans="29:29" ht="15.75" customHeight="1">
      <c r="AC494" s="31"/>
    </row>
    <row r="495" spans="29:29" ht="15.75" customHeight="1">
      <c r="AC495" s="31"/>
    </row>
    <row r="496" spans="29:29" ht="15.75" customHeight="1">
      <c r="AC496" s="31"/>
    </row>
    <row r="497" spans="29:29" ht="15.75" customHeight="1">
      <c r="AC497" s="31"/>
    </row>
    <row r="498" spans="29:29" ht="15.75" customHeight="1">
      <c r="AC498" s="31"/>
    </row>
    <row r="499" spans="29:29" ht="15.75" customHeight="1">
      <c r="AC499" s="31"/>
    </row>
    <row r="500" spans="29:29" ht="15.75" customHeight="1">
      <c r="AC500" s="31"/>
    </row>
    <row r="501" spans="29:29" ht="15.75" customHeight="1">
      <c r="AC501" s="31"/>
    </row>
    <row r="502" spans="29:29" ht="15.75" customHeight="1">
      <c r="AC502" s="31"/>
    </row>
    <row r="503" spans="29:29" ht="15.75" customHeight="1">
      <c r="AC503" s="31"/>
    </row>
    <row r="504" spans="29:29" ht="15.75" customHeight="1">
      <c r="AC504" s="31"/>
    </row>
    <row r="505" spans="29:29" ht="15.75" customHeight="1">
      <c r="AC505" s="31"/>
    </row>
    <row r="506" spans="29:29" ht="15.75" customHeight="1">
      <c r="AC506" s="31"/>
    </row>
    <row r="507" spans="29:29" ht="15.75" customHeight="1">
      <c r="AC507" s="31"/>
    </row>
    <row r="508" spans="29:29" ht="15.75" customHeight="1">
      <c r="AC508" s="31"/>
    </row>
    <row r="509" spans="29:29" ht="15.75" customHeight="1">
      <c r="AC509" s="31"/>
    </row>
    <row r="510" spans="29:29" ht="15.75" customHeight="1">
      <c r="AC510" s="31"/>
    </row>
    <row r="511" spans="29:29" ht="15.75" customHeight="1">
      <c r="AC511" s="31"/>
    </row>
    <row r="512" spans="29:29" ht="15.75" customHeight="1">
      <c r="AC512" s="31"/>
    </row>
    <row r="513" spans="29:29" ht="15.75" customHeight="1">
      <c r="AC513" s="31"/>
    </row>
    <row r="514" spans="29:29" ht="15.75" customHeight="1">
      <c r="AC514" s="31"/>
    </row>
    <row r="515" spans="29:29" ht="15.75" customHeight="1">
      <c r="AC515" s="31"/>
    </row>
    <row r="516" spans="29:29" ht="15.75" customHeight="1">
      <c r="AC516" s="31"/>
    </row>
    <row r="517" spans="29:29" ht="15.75" customHeight="1">
      <c r="AC517" s="31"/>
    </row>
    <row r="518" spans="29:29" ht="15.75" customHeight="1">
      <c r="AC518" s="31"/>
    </row>
    <row r="519" spans="29:29" ht="15.75" customHeight="1">
      <c r="AC519" s="31"/>
    </row>
    <row r="520" spans="29:29" ht="15.75" customHeight="1">
      <c r="AC520" s="31"/>
    </row>
    <row r="521" spans="29:29" ht="15.75" customHeight="1">
      <c r="AC521" s="31"/>
    </row>
    <row r="522" spans="29:29" ht="15.75" customHeight="1">
      <c r="AC522" s="31"/>
    </row>
    <row r="523" spans="29:29" ht="15.75" customHeight="1">
      <c r="AC523" s="31"/>
    </row>
    <row r="524" spans="29:29" ht="15.75" customHeight="1">
      <c r="AC524" s="31"/>
    </row>
    <row r="525" spans="29:29" ht="15.75" customHeight="1">
      <c r="AC525" s="31"/>
    </row>
    <row r="526" spans="29:29" ht="15.75" customHeight="1">
      <c r="AC526" s="31"/>
    </row>
    <row r="527" spans="29:29" ht="15.75" customHeight="1">
      <c r="AC527" s="31"/>
    </row>
    <row r="528" spans="29:29" ht="15.75" customHeight="1">
      <c r="AC528" s="31"/>
    </row>
    <row r="529" spans="29:29" ht="15.75" customHeight="1">
      <c r="AC529" s="31"/>
    </row>
    <row r="530" spans="29:29" ht="15.75" customHeight="1">
      <c r="AC530" s="31"/>
    </row>
    <row r="531" spans="29:29" ht="15.75" customHeight="1">
      <c r="AC531" s="31"/>
    </row>
    <row r="532" spans="29:29" ht="15.75" customHeight="1">
      <c r="AC532" s="31"/>
    </row>
    <row r="533" spans="29:29" ht="15.75" customHeight="1">
      <c r="AC533" s="31"/>
    </row>
    <row r="534" spans="29:29" ht="15.75" customHeight="1">
      <c r="AC534" s="31"/>
    </row>
    <row r="535" spans="29:29" ht="15.75" customHeight="1">
      <c r="AC535" s="31"/>
    </row>
    <row r="536" spans="29:29" ht="15.75" customHeight="1">
      <c r="AC536" s="31"/>
    </row>
    <row r="537" spans="29:29" ht="15.75" customHeight="1">
      <c r="AC537" s="31"/>
    </row>
    <row r="538" spans="29:29" ht="15.75" customHeight="1">
      <c r="AC538" s="31"/>
    </row>
    <row r="539" spans="29:29" ht="15.75" customHeight="1">
      <c r="AC539" s="31"/>
    </row>
    <row r="540" spans="29:29" ht="15.75" customHeight="1">
      <c r="AC540" s="31"/>
    </row>
    <row r="541" spans="29:29" ht="15.75" customHeight="1">
      <c r="AC541" s="31"/>
    </row>
    <row r="542" spans="29:29" ht="15.75" customHeight="1">
      <c r="AC542" s="31"/>
    </row>
    <row r="543" spans="29:29" ht="15.75" customHeight="1">
      <c r="AC543" s="31"/>
    </row>
    <row r="544" spans="29:29" ht="15.75" customHeight="1">
      <c r="AC544" s="31"/>
    </row>
    <row r="545" spans="29:29" ht="15.75" customHeight="1">
      <c r="AC545" s="31"/>
    </row>
    <row r="546" spans="29:29" ht="15.75" customHeight="1">
      <c r="AC546" s="31"/>
    </row>
    <row r="547" spans="29:29" ht="15.75" customHeight="1">
      <c r="AC547" s="31"/>
    </row>
    <row r="548" spans="29:29" ht="15.75" customHeight="1">
      <c r="AC548" s="31"/>
    </row>
    <row r="549" spans="29:29" ht="15.75" customHeight="1">
      <c r="AC549" s="31"/>
    </row>
    <row r="550" spans="29:29" ht="15.75" customHeight="1">
      <c r="AC550" s="31"/>
    </row>
    <row r="551" spans="29:29" ht="15.75" customHeight="1">
      <c r="AC551" s="31"/>
    </row>
    <row r="552" spans="29:29" ht="15.75" customHeight="1">
      <c r="AC552" s="31"/>
    </row>
    <row r="553" spans="29:29" ht="15.75" customHeight="1">
      <c r="AC553" s="31"/>
    </row>
    <row r="554" spans="29:29" ht="15.75" customHeight="1">
      <c r="AC554" s="31"/>
    </row>
    <row r="555" spans="29:29" ht="15.75" customHeight="1">
      <c r="AC555" s="31"/>
    </row>
    <row r="556" spans="29:29" ht="15.75" customHeight="1">
      <c r="AC556" s="31"/>
    </row>
    <row r="557" spans="29:29" ht="15.75" customHeight="1">
      <c r="AC557" s="31"/>
    </row>
    <row r="558" spans="29:29" ht="15.75" customHeight="1">
      <c r="AC558" s="31"/>
    </row>
    <row r="559" spans="29:29" ht="15.75" customHeight="1">
      <c r="AC559" s="31"/>
    </row>
    <row r="560" spans="29:29" ht="15.75" customHeight="1">
      <c r="AC560" s="31"/>
    </row>
    <row r="561" spans="29:29" ht="15.75" customHeight="1">
      <c r="AC561" s="31"/>
    </row>
    <row r="562" spans="29:29" ht="15.75" customHeight="1">
      <c r="AC562" s="31"/>
    </row>
    <row r="563" spans="29:29" ht="15.75" customHeight="1">
      <c r="AC563" s="31"/>
    </row>
    <row r="564" spans="29:29" ht="15.75" customHeight="1">
      <c r="AC564" s="31"/>
    </row>
    <row r="565" spans="29:29" ht="15.75" customHeight="1">
      <c r="AC565" s="31"/>
    </row>
    <row r="566" spans="29:29" ht="15.75" customHeight="1">
      <c r="AC566" s="31"/>
    </row>
    <row r="567" spans="29:29" ht="15.75" customHeight="1">
      <c r="AC567" s="31"/>
    </row>
    <row r="568" spans="29:29" ht="15.75" customHeight="1">
      <c r="AC568" s="31"/>
    </row>
    <row r="569" spans="29:29" ht="15.75" customHeight="1">
      <c r="AC569" s="31"/>
    </row>
    <row r="570" spans="29:29" ht="15.75" customHeight="1">
      <c r="AC570" s="31"/>
    </row>
    <row r="571" spans="29:29" ht="15.75" customHeight="1">
      <c r="AC571" s="31"/>
    </row>
    <row r="572" spans="29:29" ht="15.75" customHeight="1">
      <c r="AC572" s="31"/>
    </row>
    <row r="573" spans="29:29" ht="15.75" customHeight="1">
      <c r="AC573" s="31"/>
    </row>
    <row r="574" spans="29:29" ht="15.75" customHeight="1">
      <c r="AC574" s="31"/>
    </row>
    <row r="575" spans="29:29" ht="15.75" customHeight="1">
      <c r="AC575" s="31"/>
    </row>
    <row r="576" spans="29:29" ht="15.75" customHeight="1">
      <c r="AC576" s="31"/>
    </row>
    <row r="577" spans="29:29" ht="15.75" customHeight="1">
      <c r="AC577" s="31"/>
    </row>
    <row r="578" spans="29:29" ht="15.75" customHeight="1">
      <c r="AC578" s="31"/>
    </row>
    <row r="579" spans="29:29" ht="15.75" customHeight="1">
      <c r="AC579" s="31"/>
    </row>
    <row r="580" spans="29:29" ht="15.75" customHeight="1">
      <c r="AC580" s="31"/>
    </row>
    <row r="581" spans="29:29" ht="15.75" customHeight="1">
      <c r="AC581" s="31"/>
    </row>
    <row r="582" spans="29:29" ht="15.75" customHeight="1">
      <c r="AC582" s="31"/>
    </row>
    <row r="583" spans="29:29" ht="15.75" customHeight="1">
      <c r="AC583" s="31"/>
    </row>
    <row r="584" spans="29:29" ht="15.75" customHeight="1">
      <c r="AC584" s="31"/>
    </row>
    <row r="585" spans="29:29" ht="15.75" customHeight="1">
      <c r="AC585" s="31"/>
    </row>
    <row r="586" spans="29:29" ht="15.75" customHeight="1">
      <c r="AC586" s="31"/>
    </row>
    <row r="587" spans="29:29" ht="15.75" customHeight="1">
      <c r="AC587" s="31"/>
    </row>
    <row r="588" spans="29:29" ht="15.75" customHeight="1">
      <c r="AC588" s="31"/>
    </row>
    <row r="589" spans="29:29" ht="15.75" customHeight="1">
      <c r="AC589" s="31"/>
    </row>
    <row r="590" spans="29:29" ht="15.75" customHeight="1">
      <c r="AC590" s="31"/>
    </row>
    <row r="591" spans="29:29" ht="15.75" customHeight="1">
      <c r="AC591" s="31"/>
    </row>
    <row r="592" spans="29:29" ht="15.75" customHeight="1">
      <c r="AC592" s="31"/>
    </row>
    <row r="593" spans="29:29" ht="15.75" customHeight="1">
      <c r="AC593" s="31"/>
    </row>
    <row r="594" spans="29:29" ht="15.75" customHeight="1">
      <c r="AC594" s="31"/>
    </row>
    <row r="595" spans="29:29" ht="15.75" customHeight="1">
      <c r="AC595" s="31"/>
    </row>
    <row r="596" spans="29:29" ht="15.75" customHeight="1">
      <c r="AC596" s="31"/>
    </row>
    <row r="597" spans="29:29" ht="15.75" customHeight="1">
      <c r="AC597" s="31"/>
    </row>
    <row r="598" spans="29:29" ht="15.75" customHeight="1">
      <c r="AC598" s="31"/>
    </row>
    <row r="599" spans="29:29" ht="15.75" customHeight="1">
      <c r="AC599" s="31"/>
    </row>
    <row r="600" spans="29:29" ht="15.75" customHeight="1">
      <c r="AC600" s="31"/>
    </row>
    <row r="601" spans="29:29" ht="15.75" customHeight="1">
      <c r="AC601" s="31"/>
    </row>
    <row r="602" spans="29:29" ht="15.75" customHeight="1">
      <c r="AC602" s="31"/>
    </row>
    <row r="603" spans="29:29" ht="15.75" customHeight="1">
      <c r="AC603" s="31"/>
    </row>
    <row r="604" spans="29:29" ht="15.75" customHeight="1">
      <c r="AC604" s="31"/>
    </row>
    <row r="605" spans="29:29" ht="15.75" customHeight="1">
      <c r="AC605" s="31"/>
    </row>
    <row r="606" spans="29:29" ht="15.75" customHeight="1">
      <c r="AC606" s="31"/>
    </row>
    <row r="607" spans="29:29" ht="15.75" customHeight="1">
      <c r="AC607" s="31"/>
    </row>
    <row r="608" spans="29:29" ht="15.75" customHeight="1">
      <c r="AC608" s="31"/>
    </row>
    <row r="609" spans="29:29" ht="15.75" customHeight="1">
      <c r="AC609" s="31"/>
    </row>
    <row r="610" spans="29:29" ht="15.75" customHeight="1">
      <c r="AC610" s="31"/>
    </row>
    <row r="611" spans="29:29" ht="15.75" customHeight="1">
      <c r="AC611" s="31"/>
    </row>
    <row r="612" spans="29:29" ht="15.75" customHeight="1">
      <c r="AC612" s="31"/>
    </row>
    <row r="613" spans="29:29" ht="15.75" customHeight="1">
      <c r="AC613" s="31"/>
    </row>
    <row r="614" spans="29:29" ht="15.75" customHeight="1">
      <c r="AC614" s="31"/>
    </row>
    <row r="615" spans="29:29" ht="15.75" customHeight="1">
      <c r="AC615" s="31"/>
    </row>
    <row r="616" spans="29:29" ht="15.75" customHeight="1">
      <c r="AC616" s="31"/>
    </row>
    <row r="617" spans="29:29" ht="15.75" customHeight="1">
      <c r="AC617" s="31"/>
    </row>
    <row r="618" spans="29:29" ht="15.75" customHeight="1">
      <c r="AC618" s="31"/>
    </row>
    <row r="619" spans="29:29" ht="15.75" customHeight="1">
      <c r="AC619" s="31"/>
    </row>
    <row r="620" spans="29:29" ht="15.75" customHeight="1">
      <c r="AC620" s="31"/>
    </row>
    <row r="621" spans="29:29" ht="15.75" customHeight="1">
      <c r="AC621" s="31"/>
    </row>
    <row r="622" spans="29:29" ht="15.75" customHeight="1">
      <c r="AC622" s="31"/>
    </row>
    <row r="623" spans="29:29" ht="15.75" customHeight="1">
      <c r="AC623" s="31"/>
    </row>
    <row r="624" spans="29:29" ht="15.75" customHeight="1">
      <c r="AC624" s="31"/>
    </row>
    <row r="625" spans="29:29" ht="15.75" customHeight="1">
      <c r="AC625" s="31"/>
    </row>
    <row r="626" spans="29:29" ht="15.75" customHeight="1">
      <c r="AC626" s="31"/>
    </row>
    <row r="627" spans="29:29" ht="15.75" customHeight="1">
      <c r="AC627" s="31"/>
    </row>
    <row r="628" spans="29:29" ht="15.75" customHeight="1">
      <c r="AC628" s="31"/>
    </row>
    <row r="629" spans="29:29" ht="15.75" customHeight="1">
      <c r="AC629" s="31"/>
    </row>
    <row r="630" spans="29:29" ht="15.75" customHeight="1">
      <c r="AC630" s="31"/>
    </row>
    <row r="631" spans="29:29" ht="15.75" customHeight="1">
      <c r="AC631" s="31"/>
    </row>
    <row r="632" spans="29:29" ht="15.75" customHeight="1">
      <c r="AC632" s="31"/>
    </row>
    <row r="633" spans="29:29" ht="15.75" customHeight="1">
      <c r="AC633" s="31"/>
    </row>
    <row r="634" spans="29:29" ht="15.75" customHeight="1">
      <c r="AC634" s="31"/>
    </row>
    <row r="635" spans="29:29" ht="15.75" customHeight="1">
      <c r="AC635" s="31"/>
    </row>
    <row r="636" spans="29:29" ht="15.75" customHeight="1">
      <c r="AC636" s="31"/>
    </row>
    <row r="637" spans="29:29" ht="15.75" customHeight="1">
      <c r="AC637" s="31"/>
    </row>
    <row r="638" spans="29:29" ht="15.75" customHeight="1">
      <c r="AC638" s="31"/>
    </row>
    <row r="639" spans="29:29" ht="15.75" customHeight="1">
      <c r="AC639" s="31"/>
    </row>
    <row r="640" spans="29:29" ht="15.75" customHeight="1">
      <c r="AC640" s="31"/>
    </row>
    <row r="641" spans="29:29" ht="15.75" customHeight="1">
      <c r="AC641" s="31"/>
    </row>
    <row r="642" spans="29:29" ht="15.75" customHeight="1">
      <c r="AC642" s="31"/>
    </row>
    <row r="643" spans="29:29" ht="15.75" customHeight="1">
      <c r="AC643" s="31"/>
    </row>
    <row r="644" spans="29:29" ht="15.75" customHeight="1">
      <c r="AC644" s="31"/>
    </row>
    <row r="645" spans="29:29" ht="15.75" customHeight="1">
      <c r="AC645" s="31"/>
    </row>
    <row r="646" spans="29:29" ht="15.75" customHeight="1">
      <c r="AC646" s="31"/>
    </row>
    <row r="647" spans="29:29" ht="15.75" customHeight="1">
      <c r="AC647" s="31"/>
    </row>
    <row r="648" spans="29:29" ht="15.75" customHeight="1">
      <c r="AC648" s="31"/>
    </row>
    <row r="649" spans="29:29" ht="15.75" customHeight="1">
      <c r="AC649" s="31"/>
    </row>
    <row r="650" spans="29:29" ht="15.75" customHeight="1">
      <c r="AC650" s="31"/>
    </row>
    <row r="651" spans="29:29" ht="15.75" customHeight="1">
      <c r="AC651" s="31"/>
    </row>
    <row r="652" spans="29:29" ht="15.75" customHeight="1">
      <c r="AC652" s="31"/>
    </row>
    <row r="653" spans="29:29" ht="15.75" customHeight="1">
      <c r="AC653" s="31"/>
    </row>
    <row r="654" spans="29:29" ht="15.75" customHeight="1">
      <c r="AC654" s="31"/>
    </row>
    <row r="655" spans="29:29" ht="15.75" customHeight="1">
      <c r="AC655" s="31"/>
    </row>
    <row r="656" spans="29:29" ht="15.75" customHeight="1">
      <c r="AC656" s="31"/>
    </row>
    <row r="657" spans="29:29" ht="15.75" customHeight="1">
      <c r="AC657" s="31"/>
    </row>
    <row r="658" spans="29:29" ht="15.75" customHeight="1">
      <c r="AC658" s="31"/>
    </row>
    <row r="659" spans="29:29" ht="15.75" customHeight="1">
      <c r="AC659" s="31"/>
    </row>
    <row r="660" spans="29:29" ht="15.75" customHeight="1">
      <c r="AC660" s="31"/>
    </row>
    <row r="661" spans="29:29" ht="15.75" customHeight="1">
      <c r="AC661" s="31"/>
    </row>
    <row r="662" spans="29:29" ht="15.75" customHeight="1">
      <c r="AC662" s="31"/>
    </row>
    <row r="663" spans="29:29" ht="15.75" customHeight="1">
      <c r="AC663" s="31"/>
    </row>
    <row r="664" spans="29:29" ht="15.75" customHeight="1">
      <c r="AC664" s="31"/>
    </row>
    <row r="665" spans="29:29" ht="15.75" customHeight="1">
      <c r="AC665" s="31"/>
    </row>
    <row r="666" spans="29:29" ht="15.75" customHeight="1">
      <c r="AC666" s="31"/>
    </row>
    <row r="667" spans="29:29" ht="15.75" customHeight="1">
      <c r="AC667" s="31"/>
    </row>
    <row r="668" spans="29:29" ht="15.75" customHeight="1">
      <c r="AC668" s="31"/>
    </row>
    <row r="669" spans="29:29" ht="15.75" customHeight="1">
      <c r="AC669" s="31"/>
    </row>
    <row r="670" spans="29:29" ht="15.75" customHeight="1">
      <c r="AC670" s="31"/>
    </row>
    <row r="671" spans="29:29" ht="15.75" customHeight="1">
      <c r="AC671" s="31"/>
    </row>
    <row r="672" spans="29:29" ht="15.75" customHeight="1">
      <c r="AC672" s="31"/>
    </row>
    <row r="673" spans="29:29" ht="15.75" customHeight="1">
      <c r="AC673" s="31"/>
    </row>
    <row r="674" spans="29:29" ht="15.75" customHeight="1">
      <c r="AC674" s="31"/>
    </row>
    <row r="675" spans="29:29" ht="15.75" customHeight="1">
      <c r="AC675" s="31"/>
    </row>
    <row r="676" spans="29:29" ht="15.75" customHeight="1">
      <c r="AC676" s="31"/>
    </row>
    <row r="677" spans="29:29" ht="15.75" customHeight="1">
      <c r="AC677" s="31"/>
    </row>
    <row r="678" spans="29:29" ht="15.75" customHeight="1">
      <c r="AC678" s="31"/>
    </row>
    <row r="679" spans="29:29" ht="15.75" customHeight="1">
      <c r="AC679" s="31"/>
    </row>
    <row r="680" spans="29:29" ht="15.75" customHeight="1">
      <c r="AC680" s="31"/>
    </row>
    <row r="681" spans="29:29" ht="15.75" customHeight="1">
      <c r="AC681" s="31"/>
    </row>
    <row r="682" spans="29:29" ht="15.75" customHeight="1">
      <c r="AC682" s="31"/>
    </row>
    <row r="683" spans="29:29" ht="15.75" customHeight="1">
      <c r="AC683" s="31"/>
    </row>
    <row r="684" spans="29:29" ht="15.75" customHeight="1">
      <c r="AC684" s="31"/>
    </row>
    <row r="685" spans="29:29" ht="15.75" customHeight="1">
      <c r="AC685" s="31"/>
    </row>
    <row r="686" spans="29:29" ht="15.75" customHeight="1">
      <c r="AC686" s="31"/>
    </row>
    <row r="687" spans="29:29" ht="15.75" customHeight="1">
      <c r="AC687" s="31"/>
    </row>
    <row r="688" spans="29:29" ht="15.75" customHeight="1">
      <c r="AC688" s="31"/>
    </row>
    <row r="689" spans="29:29" ht="15.75" customHeight="1">
      <c r="AC689" s="31"/>
    </row>
    <row r="690" spans="29:29" ht="15.75" customHeight="1">
      <c r="AC690" s="31"/>
    </row>
    <row r="691" spans="29:29" ht="15.75" customHeight="1">
      <c r="AC691" s="31"/>
    </row>
    <row r="692" spans="29:29" ht="15.75" customHeight="1">
      <c r="AC692" s="31"/>
    </row>
    <row r="693" spans="29:29" ht="15.75" customHeight="1">
      <c r="AC693" s="31"/>
    </row>
    <row r="694" spans="29:29" ht="15.75" customHeight="1">
      <c r="AC694" s="31"/>
    </row>
    <row r="695" spans="29:29" ht="15.75" customHeight="1">
      <c r="AC695" s="31"/>
    </row>
    <row r="696" spans="29:29" ht="15.75" customHeight="1">
      <c r="AC696" s="31"/>
    </row>
    <row r="697" spans="29:29" ht="15.75" customHeight="1">
      <c r="AC697" s="31"/>
    </row>
    <row r="698" spans="29:29" ht="15.75" customHeight="1">
      <c r="AC698" s="31"/>
    </row>
    <row r="699" spans="29:29" ht="15.75" customHeight="1">
      <c r="AC699" s="31"/>
    </row>
    <row r="700" spans="29:29" ht="15.75" customHeight="1">
      <c r="AC700" s="31"/>
    </row>
    <row r="701" spans="29:29" ht="15.75" customHeight="1">
      <c r="AC701" s="31"/>
    </row>
    <row r="702" spans="29:29" ht="15.75" customHeight="1">
      <c r="AC702" s="31"/>
    </row>
    <row r="703" spans="29:29" ht="15.75" customHeight="1">
      <c r="AC703" s="31"/>
    </row>
    <row r="704" spans="29:29" ht="15.75" customHeight="1">
      <c r="AC704" s="31"/>
    </row>
    <row r="705" spans="29:29" ht="15.75" customHeight="1">
      <c r="AC705" s="31"/>
    </row>
    <row r="706" spans="29:29" ht="15.75" customHeight="1">
      <c r="AC706" s="31"/>
    </row>
    <row r="707" spans="29:29" ht="15.75" customHeight="1">
      <c r="AC707" s="31"/>
    </row>
    <row r="708" spans="29:29" ht="15.75" customHeight="1">
      <c r="AC708" s="31"/>
    </row>
    <row r="709" spans="29:29" ht="15.75" customHeight="1">
      <c r="AC709" s="31"/>
    </row>
    <row r="710" spans="29:29" ht="15.75" customHeight="1">
      <c r="AC710" s="31"/>
    </row>
    <row r="711" spans="29:29" ht="15.75" customHeight="1">
      <c r="AC711" s="31"/>
    </row>
    <row r="712" spans="29:29" ht="15.75" customHeight="1">
      <c r="AC712" s="31"/>
    </row>
    <row r="713" spans="29:29" ht="15.75" customHeight="1">
      <c r="AC713" s="31"/>
    </row>
    <row r="714" spans="29:29" ht="15.75" customHeight="1">
      <c r="AC714" s="31"/>
    </row>
    <row r="715" spans="29:29" ht="15.75" customHeight="1">
      <c r="AC715" s="31"/>
    </row>
    <row r="716" spans="29:29" ht="15.75" customHeight="1">
      <c r="AC716" s="31"/>
    </row>
    <row r="717" spans="29:29" ht="15.75" customHeight="1">
      <c r="AC717" s="31"/>
    </row>
    <row r="718" spans="29:29" ht="15.75" customHeight="1">
      <c r="AC718" s="31"/>
    </row>
    <row r="719" spans="29:29" ht="15.75" customHeight="1">
      <c r="AC719" s="31"/>
    </row>
    <row r="720" spans="29:29" ht="15.75" customHeight="1">
      <c r="AC720" s="31"/>
    </row>
    <row r="721" spans="29:29" ht="15.75" customHeight="1">
      <c r="AC721" s="31"/>
    </row>
    <row r="722" spans="29:29" ht="15.75" customHeight="1">
      <c r="AC722" s="31"/>
    </row>
    <row r="723" spans="29:29" ht="15.75" customHeight="1">
      <c r="AC723" s="31"/>
    </row>
    <row r="724" spans="29:29" ht="15.75" customHeight="1">
      <c r="AC724" s="31"/>
    </row>
    <row r="725" spans="29:29" ht="15.75" customHeight="1">
      <c r="AC725" s="31"/>
    </row>
    <row r="726" spans="29:29" ht="15.75" customHeight="1">
      <c r="AC726" s="31"/>
    </row>
    <row r="727" spans="29:29" ht="15.75" customHeight="1">
      <c r="AC727" s="31"/>
    </row>
    <row r="728" spans="29:29" ht="15.75" customHeight="1">
      <c r="AC728" s="31"/>
    </row>
    <row r="729" spans="29:29" ht="15.75" customHeight="1">
      <c r="AC729" s="31"/>
    </row>
    <row r="730" spans="29:29" ht="15.75" customHeight="1">
      <c r="AC730" s="31"/>
    </row>
    <row r="731" spans="29:29" ht="15.75" customHeight="1">
      <c r="AC731" s="31"/>
    </row>
    <row r="732" spans="29:29" ht="15.75" customHeight="1">
      <c r="AC732" s="31"/>
    </row>
    <row r="733" spans="29:29" ht="15.75" customHeight="1">
      <c r="AC733" s="31"/>
    </row>
    <row r="734" spans="29:29" ht="15.75" customHeight="1">
      <c r="AC734" s="31"/>
    </row>
    <row r="735" spans="29:29" ht="15.75" customHeight="1">
      <c r="AC735" s="31"/>
    </row>
    <row r="736" spans="29:29" ht="15.75" customHeight="1">
      <c r="AC736" s="31"/>
    </row>
    <row r="737" spans="29:29" ht="15.75" customHeight="1">
      <c r="AC737" s="31"/>
    </row>
    <row r="738" spans="29:29" ht="15.75" customHeight="1">
      <c r="AC738" s="31"/>
    </row>
    <row r="739" spans="29:29" ht="15.75" customHeight="1">
      <c r="AC739" s="31"/>
    </row>
    <row r="740" spans="29:29" ht="15.75" customHeight="1">
      <c r="AC740" s="31"/>
    </row>
    <row r="741" spans="29:29" ht="15.75" customHeight="1">
      <c r="AC741" s="31"/>
    </row>
    <row r="742" spans="29:29" ht="15.75" customHeight="1">
      <c r="AC742" s="31"/>
    </row>
    <row r="743" spans="29:29" ht="15.75" customHeight="1">
      <c r="AC743" s="31"/>
    </row>
    <row r="744" spans="29:29" ht="15.75" customHeight="1">
      <c r="AC744" s="31"/>
    </row>
    <row r="745" spans="29:29" ht="15.75" customHeight="1">
      <c r="AC745" s="31"/>
    </row>
    <row r="746" spans="29:29" ht="15.75" customHeight="1">
      <c r="AC746" s="31"/>
    </row>
    <row r="747" spans="29:29" ht="15.75" customHeight="1">
      <c r="AC747" s="31"/>
    </row>
    <row r="748" spans="29:29" ht="15.75" customHeight="1">
      <c r="AC748" s="31"/>
    </row>
    <row r="749" spans="29:29" ht="15.75" customHeight="1">
      <c r="AC749" s="31"/>
    </row>
    <row r="750" spans="29:29" ht="15.75" customHeight="1">
      <c r="AC750" s="31"/>
    </row>
    <row r="751" spans="29:29" ht="15.75" customHeight="1">
      <c r="AC751" s="31"/>
    </row>
    <row r="752" spans="29:29" ht="15.75" customHeight="1">
      <c r="AC752" s="31"/>
    </row>
    <row r="753" spans="29:29" ht="15.75" customHeight="1">
      <c r="AC753" s="31"/>
    </row>
    <row r="754" spans="29:29" ht="15.75" customHeight="1">
      <c r="AC754" s="31"/>
    </row>
    <row r="755" spans="29:29" ht="15.75" customHeight="1">
      <c r="AC755" s="31"/>
    </row>
    <row r="756" spans="29:29" ht="15.75" customHeight="1">
      <c r="AC756" s="31"/>
    </row>
    <row r="757" spans="29:29" ht="15.75" customHeight="1">
      <c r="AC757" s="31"/>
    </row>
    <row r="758" spans="29:29" ht="15.75" customHeight="1">
      <c r="AC758" s="31"/>
    </row>
    <row r="759" spans="29:29" ht="15.75" customHeight="1">
      <c r="AC759" s="31"/>
    </row>
    <row r="760" spans="29:29" ht="15.75" customHeight="1">
      <c r="AC760" s="31"/>
    </row>
    <row r="761" spans="29:29" ht="15.75" customHeight="1">
      <c r="AC761" s="31"/>
    </row>
    <row r="762" spans="29:29" ht="15.75" customHeight="1">
      <c r="AC762" s="31"/>
    </row>
    <row r="763" spans="29:29" ht="15.75" customHeight="1">
      <c r="AC763" s="31"/>
    </row>
    <row r="764" spans="29:29" ht="15.75" customHeight="1">
      <c r="AC764" s="31"/>
    </row>
    <row r="765" spans="29:29" ht="15.75" customHeight="1">
      <c r="AC765" s="31"/>
    </row>
    <row r="766" spans="29:29" ht="15.75" customHeight="1">
      <c r="AC766" s="31"/>
    </row>
    <row r="767" spans="29:29" ht="15.75" customHeight="1">
      <c r="AC767" s="31"/>
    </row>
    <row r="768" spans="29:29" ht="15.75" customHeight="1">
      <c r="AC768" s="31"/>
    </row>
    <row r="769" spans="29:29" ht="15.75" customHeight="1">
      <c r="AC769" s="31"/>
    </row>
    <row r="770" spans="29:29" ht="15.75" customHeight="1">
      <c r="AC770" s="31"/>
    </row>
    <row r="771" spans="29:29" ht="15.75" customHeight="1">
      <c r="AC771" s="31"/>
    </row>
    <row r="772" spans="29:29" ht="15.75" customHeight="1">
      <c r="AC772" s="31"/>
    </row>
    <row r="773" spans="29:29" ht="15.75" customHeight="1">
      <c r="AC773" s="31"/>
    </row>
    <row r="774" spans="29:29" ht="15.75" customHeight="1">
      <c r="AC774" s="31"/>
    </row>
    <row r="775" spans="29:29" ht="15.75" customHeight="1">
      <c r="AC775" s="31"/>
    </row>
    <row r="776" spans="29:29" ht="15.75" customHeight="1">
      <c r="AC776" s="31"/>
    </row>
    <row r="777" spans="29:29" ht="15.75" customHeight="1">
      <c r="AC777" s="31"/>
    </row>
    <row r="778" spans="29:29" ht="15.75" customHeight="1">
      <c r="AC778" s="31"/>
    </row>
    <row r="779" spans="29:29" ht="15.75" customHeight="1">
      <c r="AC779" s="31"/>
    </row>
    <row r="780" spans="29:29" ht="15.75" customHeight="1">
      <c r="AC780" s="31"/>
    </row>
    <row r="781" spans="29:29" ht="15.75" customHeight="1">
      <c r="AC781" s="31"/>
    </row>
    <row r="782" spans="29:29" ht="15.75" customHeight="1">
      <c r="AC782" s="31"/>
    </row>
    <row r="783" spans="29:29" ht="15.75" customHeight="1">
      <c r="AC783" s="31"/>
    </row>
    <row r="784" spans="29:29" ht="15.75" customHeight="1">
      <c r="AC784" s="31"/>
    </row>
    <row r="785" spans="29:29" ht="15.75" customHeight="1">
      <c r="AC785" s="31"/>
    </row>
    <row r="786" spans="29:29" ht="15.75" customHeight="1">
      <c r="AC786" s="31"/>
    </row>
    <row r="787" spans="29:29" ht="15.75" customHeight="1">
      <c r="AC787" s="31"/>
    </row>
    <row r="788" spans="29:29" ht="15.75" customHeight="1">
      <c r="AC788" s="31"/>
    </row>
    <row r="789" spans="29:29" ht="15.75" customHeight="1">
      <c r="AC789" s="31"/>
    </row>
    <row r="790" spans="29:29" ht="15.75" customHeight="1">
      <c r="AC790" s="31"/>
    </row>
    <row r="791" spans="29:29" ht="15.75" customHeight="1">
      <c r="AC791" s="31"/>
    </row>
    <row r="792" spans="29:29" ht="15.75" customHeight="1">
      <c r="AC792" s="31"/>
    </row>
    <row r="793" spans="29:29" ht="15.75" customHeight="1">
      <c r="AC793" s="31"/>
    </row>
    <row r="794" spans="29:29" ht="15.75" customHeight="1">
      <c r="AC794" s="31"/>
    </row>
    <row r="795" spans="29:29" ht="15.75" customHeight="1">
      <c r="AC795" s="31"/>
    </row>
    <row r="796" spans="29:29" ht="15.75" customHeight="1">
      <c r="AC796" s="31"/>
    </row>
    <row r="797" spans="29:29" ht="15.75" customHeight="1">
      <c r="AC797" s="31"/>
    </row>
    <row r="798" spans="29:29" ht="15.75" customHeight="1">
      <c r="AC798" s="31"/>
    </row>
    <row r="799" spans="29:29" ht="15.75" customHeight="1">
      <c r="AC799" s="31"/>
    </row>
    <row r="800" spans="29:29" ht="15.75" customHeight="1">
      <c r="AC800" s="31"/>
    </row>
    <row r="801" spans="29:29" ht="15.75" customHeight="1">
      <c r="AC801" s="31"/>
    </row>
    <row r="802" spans="29:29" ht="15.75" customHeight="1">
      <c r="AC802" s="31"/>
    </row>
    <row r="803" spans="29:29" ht="15.75" customHeight="1">
      <c r="AC803" s="31"/>
    </row>
    <row r="804" spans="29:29" ht="15.75" customHeight="1">
      <c r="AC804" s="31"/>
    </row>
    <row r="805" spans="29:29" ht="15.75" customHeight="1">
      <c r="AC805" s="31"/>
    </row>
    <row r="806" spans="29:29" ht="15.75" customHeight="1">
      <c r="AC806" s="31"/>
    </row>
    <row r="807" spans="29:29" ht="15.75" customHeight="1">
      <c r="AC807" s="31"/>
    </row>
    <row r="808" spans="29:29" ht="15.75" customHeight="1">
      <c r="AC808" s="31"/>
    </row>
    <row r="809" spans="29:29" ht="15.75" customHeight="1">
      <c r="AC809" s="31"/>
    </row>
    <row r="810" spans="29:29" ht="15.75" customHeight="1">
      <c r="AC810" s="31"/>
    </row>
    <row r="811" spans="29:29" ht="15.75" customHeight="1">
      <c r="AC811" s="31"/>
    </row>
    <row r="812" spans="29:29" ht="15.75" customHeight="1">
      <c r="AC812" s="31"/>
    </row>
    <row r="813" spans="29:29" ht="15.75" customHeight="1">
      <c r="AC813" s="31"/>
    </row>
    <row r="814" spans="29:29" ht="15.75" customHeight="1">
      <c r="AC814" s="31"/>
    </row>
    <row r="815" spans="29:29" ht="15.75" customHeight="1">
      <c r="AC815" s="31"/>
    </row>
    <row r="816" spans="29:29" ht="15.75" customHeight="1">
      <c r="AC816" s="31"/>
    </row>
    <row r="817" spans="29:29" ht="15.75" customHeight="1">
      <c r="AC817" s="31"/>
    </row>
    <row r="818" spans="29:29" ht="15.75" customHeight="1">
      <c r="AC818" s="31"/>
    </row>
    <row r="819" spans="29:29" ht="15.75" customHeight="1">
      <c r="AC819" s="31"/>
    </row>
    <row r="820" spans="29:29" ht="15.75" customHeight="1">
      <c r="AC820" s="31"/>
    </row>
    <row r="821" spans="29:29" ht="15.75" customHeight="1">
      <c r="AC821" s="31"/>
    </row>
    <row r="822" spans="29:29" ht="15.75" customHeight="1">
      <c r="AC822" s="31"/>
    </row>
    <row r="823" spans="29:29" ht="15.75" customHeight="1">
      <c r="AC823" s="31"/>
    </row>
    <row r="824" spans="29:29" ht="15.75" customHeight="1">
      <c r="AC824" s="31"/>
    </row>
    <row r="825" spans="29:29" ht="15.75" customHeight="1">
      <c r="AC825" s="31"/>
    </row>
    <row r="826" spans="29:29" ht="15.75" customHeight="1">
      <c r="AC826" s="31"/>
    </row>
    <row r="827" spans="29:29" ht="15.75" customHeight="1">
      <c r="AC827" s="31"/>
    </row>
    <row r="828" spans="29:29" ht="15.75" customHeight="1">
      <c r="AC828" s="31"/>
    </row>
    <row r="829" spans="29:29" ht="15.75" customHeight="1">
      <c r="AC829" s="31"/>
    </row>
    <row r="830" spans="29:29" ht="15.75" customHeight="1">
      <c r="AC830" s="31"/>
    </row>
    <row r="831" spans="29:29" ht="15.75" customHeight="1">
      <c r="AC831" s="31"/>
    </row>
    <row r="832" spans="29:29" ht="15.75" customHeight="1">
      <c r="AC832" s="31"/>
    </row>
    <row r="833" spans="29:29" ht="15.75" customHeight="1">
      <c r="AC833" s="31"/>
    </row>
    <row r="834" spans="29:29" ht="15.75" customHeight="1">
      <c r="AC834" s="31"/>
    </row>
    <row r="835" spans="29:29" ht="15.75" customHeight="1">
      <c r="AC835" s="31"/>
    </row>
    <row r="836" spans="29:29" ht="15.75" customHeight="1">
      <c r="AC836" s="31"/>
    </row>
    <row r="837" spans="29:29" ht="15.75" customHeight="1">
      <c r="AC837" s="31"/>
    </row>
    <row r="838" spans="29:29" ht="15.75" customHeight="1">
      <c r="AC838" s="31"/>
    </row>
    <row r="839" spans="29:29" ht="15.75" customHeight="1">
      <c r="AC839" s="31"/>
    </row>
    <row r="840" spans="29:29" ht="15.75" customHeight="1">
      <c r="AC840" s="31"/>
    </row>
    <row r="841" spans="29:29" ht="15.75" customHeight="1">
      <c r="AC841" s="31"/>
    </row>
    <row r="842" spans="29:29" ht="15.75" customHeight="1">
      <c r="AC842" s="31"/>
    </row>
    <row r="843" spans="29:29" ht="15.75" customHeight="1">
      <c r="AC843" s="31"/>
    </row>
    <row r="844" spans="29:29" ht="15.75" customHeight="1">
      <c r="AC844" s="31"/>
    </row>
    <row r="845" spans="29:29" ht="15.75" customHeight="1">
      <c r="AC845" s="31"/>
    </row>
    <row r="846" spans="29:29" ht="15.75" customHeight="1">
      <c r="AC846" s="31"/>
    </row>
    <row r="847" spans="29:29" ht="15.75" customHeight="1">
      <c r="AC847" s="31"/>
    </row>
    <row r="848" spans="29:29" ht="15.75" customHeight="1">
      <c r="AC848" s="31"/>
    </row>
    <row r="849" spans="29:29" ht="15.75" customHeight="1">
      <c r="AC849" s="31"/>
    </row>
    <row r="850" spans="29:29" ht="15.75" customHeight="1">
      <c r="AC850" s="31"/>
    </row>
    <row r="851" spans="29:29" ht="15.75" customHeight="1">
      <c r="AC851" s="31"/>
    </row>
    <row r="852" spans="29:29" ht="15.75" customHeight="1">
      <c r="AC852" s="31"/>
    </row>
    <row r="853" spans="29:29" ht="15.75" customHeight="1">
      <c r="AC853" s="31"/>
    </row>
    <row r="854" spans="29:29" ht="15.75" customHeight="1">
      <c r="AC854" s="31"/>
    </row>
    <row r="855" spans="29:29" ht="15.75" customHeight="1">
      <c r="AC855" s="31"/>
    </row>
    <row r="856" spans="29:29" ht="15.75" customHeight="1">
      <c r="AC856" s="31"/>
    </row>
    <row r="857" spans="29:29" ht="15.75" customHeight="1">
      <c r="AC857" s="31"/>
    </row>
    <row r="858" spans="29:29" ht="15.75" customHeight="1">
      <c r="AC858" s="31"/>
    </row>
    <row r="859" spans="29:29" ht="15.75" customHeight="1">
      <c r="AC859" s="31"/>
    </row>
    <row r="860" spans="29:29" ht="15.75" customHeight="1">
      <c r="AC860" s="31"/>
    </row>
    <row r="861" spans="29:29" ht="15.75" customHeight="1">
      <c r="AC861" s="31"/>
    </row>
    <row r="862" spans="29:29" ht="15.75" customHeight="1">
      <c r="AC862" s="31"/>
    </row>
    <row r="863" spans="29:29" ht="15.75" customHeight="1">
      <c r="AC863" s="31"/>
    </row>
    <row r="864" spans="29:29" ht="15.75" customHeight="1">
      <c r="AC864" s="31"/>
    </row>
    <row r="865" spans="29:29" ht="15.75" customHeight="1">
      <c r="AC865" s="31"/>
    </row>
    <row r="866" spans="29:29" ht="15.75" customHeight="1">
      <c r="AC866" s="31"/>
    </row>
    <row r="867" spans="29:29" ht="15.75" customHeight="1">
      <c r="AC867" s="31"/>
    </row>
    <row r="868" spans="29:29" ht="15.75" customHeight="1">
      <c r="AC868" s="31"/>
    </row>
    <row r="869" spans="29:29" ht="15.75" customHeight="1">
      <c r="AC869" s="31"/>
    </row>
    <row r="870" spans="29:29" ht="15.75" customHeight="1">
      <c r="AC870" s="31"/>
    </row>
    <row r="871" spans="29:29" ht="15.75" customHeight="1">
      <c r="AC871" s="31"/>
    </row>
    <row r="872" spans="29:29" ht="15.75" customHeight="1">
      <c r="AC872" s="31"/>
    </row>
    <row r="873" spans="29:29" ht="15.75" customHeight="1">
      <c r="AC873" s="31"/>
    </row>
    <row r="874" spans="29:29" ht="15.75" customHeight="1">
      <c r="AC874" s="31"/>
    </row>
    <row r="875" spans="29:29" ht="15.75" customHeight="1">
      <c r="AC875" s="31"/>
    </row>
    <row r="876" spans="29:29" ht="15.75" customHeight="1">
      <c r="AC876" s="31"/>
    </row>
    <row r="877" spans="29:29" ht="15.75" customHeight="1">
      <c r="AC877" s="31"/>
    </row>
    <row r="878" spans="29:29" ht="15.75" customHeight="1">
      <c r="AC878" s="31"/>
    </row>
    <row r="879" spans="29:29" ht="15.75" customHeight="1">
      <c r="AC879" s="31"/>
    </row>
    <row r="880" spans="29:29" ht="15.75" customHeight="1">
      <c r="AC880" s="31"/>
    </row>
    <row r="881" spans="29:29" ht="15.75" customHeight="1">
      <c r="AC881" s="31"/>
    </row>
    <row r="882" spans="29:29" ht="15.75" customHeight="1">
      <c r="AC882" s="31"/>
    </row>
    <row r="883" spans="29:29" ht="15.75" customHeight="1">
      <c r="AC883" s="31"/>
    </row>
    <row r="884" spans="29:29" ht="15.75" customHeight="1">
      <c r="AC884" s="31"/>
    </row>
    <row r="885" spans="29:29" ht="15.75" customHeight="1">
      <c r="AC885" s="31"/>
    </row>
    <row r="886" spans="29:29" ht="15.75" customHeight="1">
      <c r="AC886" s="31"/>
    </row>
    <row r="887" spans="29:29" ht="15.75" customHeight="1">
      <c r="AC887" s="31"/>
    </row>
    <row r="888" spans="29:29" ht="15.75" customHeight="1">
      <c r="AC888" s="31"/>
    </row>
    <row r="889" spans="29:29" ht="15.75" customHeight="1">
      <c r="AC889" s="31"/>
    </row>
    <row r="890" spans="29:29" ht="15.75" customHeight="1">
      <c r="AC890" s="31"/>
    </row>
    <row r="891" spans="29:29" ht="15.75" customHeight="1">
      <c r="AC891" s="31"/>
    </row>
    <row r="892" spans="29:29" ht="15.75" customHeight="1">
      <c r="AC892" s="31"/>
    </row>
    <row r="893" spans="29:29" ht="15.75" customHeight="1">
      <c r="AC893" s="31"/>
    </row>
    <row r="894" spans="29:29" ht="15.75" customHeight="1">
      <c r="AC894" s="31"/>
    </row>
    <row r="895" spans="29:29" ht="15.75" customHeight="1">
      <c r="AC895" s="31"/>
    </row>
    <row r="896" spans="29:29" ht="15.75" customHeight="1">
      <c r="AC896" s="31"/>
    </row>
    <row r="897" spans="29:29" ht="15.75" customHeight="1">
      <c r="AC897" s="31"/>
    </row>
    <row r="898" spans="29:29" ht="15.75" customHeight="1">
      <c r="AC898" s="31"/>
    </row>
    <row r="899" spans="29:29" ht="15.75" customHeight="1">
      <c r="AC899" s="31"/>
    </row>
    <row r="900" spans="29:29" ht="15.75" customHeight="1">
      <c r="AC900" s="31"/>
    </row>
    <row r="901" spans="29:29" ht="15.75" customHeight="1">
      <c r="AC901" s="31"/>
    </row>
    <row r="902" spans="29:29" ht="15.75" customHeight="1">
      <c r="AC902" s="31"/>
    </row>
    <row r="903" spans="29:29" ht="15.75" customHeight="1">
      <c r="AC903" s="31"/>
    </row>
    <row r="904" spans="29:29" ht="15.75" customHeight="1">
      <c r="AC904" s="31"/>
    </row>
    <row r="905" spans="29:29" ht="15.75" customHeight="1">
      <c r="AC905" s="31"/>
    </row>
    <row r="906" spans="29:29" ht="15.75" customHeight="1">
      <c r="AC906" s="31"/>
    </row>
    <row r="907" spans="29:29" ht="15.75" customHeight="1">
      <c r="AC907" s="31"/>
    </row>
    <row r="908" spans="29:29" ht="15.75" customHeight="1">
      <c r="AC908" s="31"/>
    </row>
    <row r="909" spans="29:29" ht="15.75" customHeight="1">
      <c r="AC909" s="31"/>
    </row>
    <row r="910" spans="29:29" ht="15.75" customHeight="1">
      <c r="AC910" s="31"/>
    </row>
    <row r="911" spans="29:29" ht="15.75" customHeight="1">
      <c r="AC911" s="31"/>
    </row>
    <row r="912" spans="29:29" ht="15.75" customHeight="1">
      <c r="AC912" s="31"/>
    </row>
    <row r="913" spans="29:29" ht="15.75" customHeight="1">
      <c r="AC913" s="31"/>
    </row>
    <row r="914" spans="29:29" ht="15.75" customHeight="1">
      <c r="AC914" s="31"/>
    </row>
    <row r="915" spans="29:29" ht="15.75" customHeight="1">
      <c r="AC915" s="31"/>
    </row>
    <row r="916" spans="29:29" ht="15.75" customHeight="1">
      <c r="AC916" s="31"/>
    </row>
    <row r="917" spans="29:29" ht="15.75" customHeight="1">
      <c r="AC917" s="31"/>
    </row>
    <row r="918" spans="29:29" ht="15.75" customHeight="1">
      <c r="AC918" s="31"/>
    </row>
    <row r="919" spans="29:29" ht="15.75" customHeight="1">
      <c r="AC919" s="31"/>
    </row>
    <row r="920" spans="29:29" ht="15.75" customHeight="1">
      <c r="AC920" s="31"/>
    </row>
    <row r="921" spans="29:29" ht="15.75" customHeight="1">
      <c r="AC921" s="31"/>
    </row>
    <row r="922" spans="29:29" ht="15.75" customHeight="1">
      <c r="AC922" s="31"/>
    </row>
    <row r="923" spans="29:29" ht="15.75" customHeight="1">
      <c r="AC923" s="31"/>
    </row>
    <row r="924" spans="29:29" ht="15.75" customHeight="1">
      <c r="AC924" s="31"/>
    </row>
    <row r="925" spans="29:29" ht="15.75" customHeight="1">
      <c r="AC925" s="31"/>
    </row>
    <row r="926" spans="29:29" ht="15.75" customHeight="1">
      <c r="AC926" s="31"/>
    </row>
    <row r="927" spans="29:29" ht="15.75" customHeight="1">
      <c r="AC927" s="31"/>
    </row>
    <row r="928" spans="29:29" ht="15.75" customHeight="1">
      <c r="AC928" s="31"/>
    </row>
    <row r="929" spans="29:29" ht="15.75" customHeight="1">
      <c r="AC929" s="31"/>
    </row>
    <row r="930" spans="29:29" ht="15.75" customHeight="1">
      <c r="AC930" s="31"/>
    </row>
    <row r="931" spans="29:29" ht="15.75" customHeight="1">
      <c r="AC931" s="31"/>
    </row>
    <row r="932" spans="29:29" ht="15.75" customHeight="1">
      <c r="AC932" s="31"/>
    </row>
    <row r="933" spans="29:29" ht="15.75" customHeight="1">
      <c r="AC933" s="31"/>
    </row>
    <row r="934" spans="29:29" ht="15.75" customHeight="1">
      <c r="AC934" s="31"/>
    </row>
    <row r="935" spans="29:29" ht="15.75" customHeight="1">
      <c r="AC935" s="31"/>
    </row>
    <row r="936" spans="29:29" ht="15.75" customHeight="1">
      <c r="AC936" s="31"/>
    </row>
    <row r="937" spans="29:29" ht="15.75" customHeight="1">
      <c r="AC937" s="31"/>
    </row>
    <row r="938" spans="29:29" ht="15.75" customHeight="1">
      <c r="AC938" s="31"/>
    </row>
    <row r="939" spans="29:29" ht="15.75" customHeight="1">
      <c r="AC939" s="31"/>
    </row>
    <row r="940" spans="29:29" ht="15.75" customHeight="1">
      <c r="AC940" s="31"/>
    </row>
    <row r="941" spans="29:29" ht="15.75" customHeight="1">
      <c r="AC941" s="31"/>
    </row>
    <row r="942" spans="29:29" ht="15.75" customHeight="1">
      <c r="AC942" s="31"/>
    </row>
    <row r="943" spans="29:29" ht="15.75" customHeight="1">
      <c r="AC943" s="31"/>
    </row>
    <row r="944" spans="29:29" ht="15.75" customHeight="1">
      <c r="AC944" s="31"/>
    </row>
    <row r="945" spans="29:29" ht="15.75" customHeight="1">
      <c r="AC945" s="31"/>
    </row>
    <row r="946" spans="29:29" ht="15.75" customHeight="1">
      <c r="AC946" s="31"/>
    </row>
    <row r="947" spans="29:29" ht="15.75" customHeight="1">
      <c r="AC947" s="31"/>
    </row>
    <row r="948" spans="29:29" ht="15.75" customHeight="1">
      <c r="AC948" s="31"/>
    </row>
    <row r="949" spans="29:29" ht="15.75" customHeight="1">
      <c r="AC949" s="31"/>
    </row>
    <row r="950" spans="29:29" ht="15.75" customHeight="1">
      <c r="AC950" s="31"/>
    </row>
    <row r="951" spans="29:29" ht="15.75" customHeight="1">
      <c r="AC951" s="31"/>
    </row>
    <row r="952" spans="29:29" ht="15.75" customHeight="1">
      <c r="AC952" s="31"/>
    </row>
    <row r="953" spans="29:29" ht="15.75" customHeight="1">
      <c r="AC953" s="31"/>
    </row>
    <row r="954" spans="29:29" ht="15.75" customHeight="1">
      <c r="AC954" s="31"/>
    </row>
    <row r="955" spans="29:29" ht="15.75" customHeight="1">
      <c r="AC955" s="31"/>
    </row>
    <row r="956" spans="29:29" ht="15.75" customHeight="1">
      <c r="AC956" s="31"/>
    </row>
    <row r="957" spans="29:29" ht="15.75" customHeight="1">
      <c r="AC957" s="31"/>
    </row>
    <row r="958" spans="29:29" ht="15.75" customHeight="1">
      <c r="AC958" s="31"/>
    </row>
    <row r="959" spans="29:29" ht="15.75" customHeight="1">
      <c r="AC959" s="31"/>
    </row>
    <row r="960" spans="29:29" ht="15.75" customHeight="1">
      <c r="AC960" s="31"/>
    </row>
    <row r="961" spans="29:29" ht="15.75" customHeight="1">
      <c r="AC961" s="31"/>
    </row>
    <row r="962" spans="29:29" ht="15.75" customHeight="1">
      <c r="AC962" s="31"/>
    </row>
    <row r="963" spans="29:29" ht="15.75" customHeight="1">
      <c r="AC963" s="31"/>
    </row>
    <row r="964" spans="29:29" ht="15.75" customHeight="1">
      <c r="AC964" s="31"/>
    </row>
    <row r="965" spans="29:29" ht="15.75" customHeight="1">
      <c r="AC965" s="31"/>
    </row>
    <row r="966" spans="29:29" ht="15.75" customHeight="1">
      <c r="AC966" s="31"/>
    </row>
    <row r="967" spans="29:29" ht="15.75" customHeight="1">
      <c r="AC967" s="31"/>
    </row>
    <row r="968" spans="29:29" ht="15.75" customHeight="1">
      <c r="AC968" s="31"/>
    </row>
    <row r="969" spans="29:29" ht="15.75" customHeight="1">
      <c r="AC969" s="31"/>
    </row>
    <row r="970" spans="29:29" ht="15.75" customHeight="1">
      <c r="AC970" s="31"/>
    </row>
    <row r="971" spans="29:29" ht="15.75" customHeight="1">
      <c r="AC971" s="31"/>
    </row>
    <row r="972" spans="29:29" ht="15.75" customHeight="1">
      <c r="AC972" s="31"/>
    </row>
    <row r="973" spans="29:29" ht="15.75" customHeight="1">
      <c r="AC973" s="31"/>
    </row>
    <row r="974" spans="29:29" ht="15.75" customHeight="1">
      <c r="AC974" s="31"/>
    </row>
    <row r="975" spans="29:29" ht="15.75" customHeight="1">
      <c r="AC975" s="31"/>
    </row>
    <row r="976" spans="29:29" ht="15.75" customHeight="1">
      <c r="AC976" s="31"/>
    </row>
    <row r="977" spans="29:29" ht="15.75" customHeight="1">
      <c r="AC977" s="31"/>
    </row>
    <row r="978" spans="29:29" ht="15.75" customHeight="1">
      <c r="AC978" s="31"/>
    </row>
    <row r="979" spans="29:29" ht="15.75" customHeight="1">
      <c r="AC979" s="31"/>
    </row>
    <row r="980" spans="29:29" ht="15.75" customHeight="1">
      <c r="AC980" s="31"/>
    </row>
    <row r="981" spans="29:29" ht="15.75" customHeight="1">
      <c r="AC981" s="31"/>
    </row>
    <row r="982" spans="29:29" ht="15.75" customHeight="1">
      <c r="AC982" s="31"/>
    </row>
    <row r="983" spans="29:29" ht="15.75" customHeight="1">
      <c r="AC983" s="31"/>
    </row>
    <row r="984" spans="29:29" ht="15.75" customHeight="1">
      <c r="AC984" s="31"/>
    </row>
    <row r="985" spans="29:29" ht="15.75" customHeight="1">
      <c r="AC985" s="31"/>
    </row>
    <row r="986" spans="29:29" ht="15.75" customHeight="1">
      <c r="AC986" s="31"/>
    </row>
    <row r="987" spans="29:29" ht="15.75" customHeight="1">
      <c r="AC987" s="31"/>
    </row>
    <row r="988" spans="29:29" ht="15.75" customHeight="1">
      <c r="AC988" s="31"/>
    </row>
    <row r="989" spans="29:29" ht="15.75" customHeight="1">
      <c r="AC989" s="31"/>
    </row>
    <row r="990" spans="29:29" ht="15.75" customHeight="1">
      <c r="AC990" s="31"/>
    </row>
    <row r="991" spans="29:29" ht="15.75" customHeight="1">
      <c r="AC991" s="31"/>
    </row>
    <row r="992" spans="29:29" ht="15.75" customHeight="1">
      <c r="AC992" s="31"/>
    </row>
    <row r="993" spans="29:29" ht="15.75" customHeight="1">
      <c r="AC993" s="31"/>
    </row>
    <row r="994" spans="29:29" ht="15.75" customHeight="1">
      <c r="AC994" s="31"/>
    </row>
    <row r="995" spans="29:29" ht="15.75" customHeight="1">
      <c r="AC995" s="31"/>
    </row>
    <row r="996" spans="29:29" ht="15.75" customHeight="1">
      <c r="AC996" s="31"/>
    </row>
    <row r="997" spans="29:29" ht="15.75" customHeight="1">
      <c r="AC997" s="31"/>
    </row>
    <row r="998" spans="29:29" ht="15.75" customHeight="1">
      <c r="AC998" s="31"/>
    </row>
    <row r="999" spans="29:29" ht="15.75" customHeight="1">
      <c r="AC999" s="31"/>
    </row>
    <row r="1000" spans="29:29" ht="15.75" customHeight="1">
      <c r="AC1000" s="31"/>
    </row>
    <row r="1001" spans="29:29" ht="15.75" customHeight="1">
      <c r="AC1001" s="31"/>
    </row>
    <row r="1002" spans="29:29" ht="15.75" customHeight="1">
      <c r="AC1002" s="31"/>
    </row>
    <row r="1003" spans="29:29" ht="15.75" customHeight="1">
      <c r="AC1003" s="31"/>
    </row>
    <row r="1004" spans="29:29" ht="15.75" customHeight="1">
      <c r="AC1004" s="31"/>
    </row>
    <row r="1005" spans="29:29" ht="15.75" customHeight="1">
      <c r="AC1005" s="31"/>
    </row>
    <row r="1006" spans="29:29" ht="15.75" customHeight="1">
      <c r="AC1006" s="31"/>
    </row>
  </sheetData>
  <conditionalFormatting sqref="AU2:AU10">
    <cfRule type="cellIs" dxfId="23" priority="1" operator="greaterThan">
      <formula>9</formula>
    </cfRule>
  </conditionalFormatting>
  <conditionalFormatting sqref="AU2:AU10">
    <cfRule type="cellIs" dxfId="22" priority="2" operator="between">
      <formula>9</formula>
      <formula>7</formula>
    </cfRule>
  </conditionalFormatting>
  <conditionalFormatting sqref="AU2:AU10">
    <cfRule type="cellIs" dxfId="21" priority="3" operator="between">
      <formula>6</formula>
      <formula>4</formula>
    </cfRule>
  </conditionalFormatting>
  <conditionalFormatting sqref="AU2:AU10">
    <cfRule type="cellIs" dxfId="20" priority="4" operator="lessThanOrEqual">
      <formula>3</formula>
    </cfRule>
  </conditionalFormatting>
  <conditionalFormatting sqref="AW2:AW10 AX3:BA10">
    <cfRule type="cellIs" dxfId="19" priority="5" operator="equal">
      <formula>"II"</formula>
    </cfRule>
  </conditionalFormatting>
  <conditionalFormatting sqref="AW2:AW10 AX3:BA10">
    <cfRule type="cellIs" dxfId="18" priority="6" operator="equal">
      <formula>"I"</formula>
    </cfRule>
  </conditionalFormatting>
  <conditionalFormatting sqref="AW2:AW10 AX3:BA10">
    <cfRule type="cellIs" dxfId="17" priority="7" operator="equal">
      <formula>"III"</formula>
    </cfRule>
  </conditionalFormatting>
  <conditionalFormatting sqref="AW2:AW10 AX3:BA10">
    <cfRule type="cellIs" dxfId="16" priority="8" operator="equal">
      <formula>"I"</formula>
    </cfRule>
  </conditionalFormatting>
  <conditionalFormatting sqref="C2:AA31">
    <cfRule type="cellIs" dxfId="15" priority="9" operator="between">
      <formula>4</formula>
      <formula>6</formula>
    </cfRule>
  </conditionalFormatting>
  <conditionalFormatting sqref="C2:AA31">
    <cfRule type="cellIs" dxfId="14" priority="10" operator="between">
      <formula>7</formula>
      <formula>9</formula>
    </cfRule>
  </conditionalFormatting>
  <conditionalFormatting sqref="C2:AA31">
    <cfRule type="cellIs" dxfId="13" priority="11" operator="greaterThanOrEqual">
      <formula>10</formula>
    </cfRule>
  </conditionalFormatting>
  <conditionalFormatting sqref="C2:AA31">
    <cfRule type="cellIs" dxfId="12" priority="12" operator="lessThanOrEqual">
      <formula>3</formula>
    </cfRule>
  </conditionalFormatting>
  <pageMargins left="0.31496062992125984" right="0.31496062992125984" top="0.39370078740157483" bottom="0.19685039370078741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6"/>
  <sheetViews>
    <sheetView workbookViewId="0">
      <pane ySplit="13" topLeftCell="A14" activePane="bottomLeft" state="frozen"/>
      <selection pane="bottomLeft" activeCell="R7" sqref="R7"/>
    </sheetView>
  </sheetViews>
  <sheetFormatPr defaultColWidth="14.42578125" defaultRowHeight="15" customHeight="1"/>
  <cols>
    <col min="1" max="1" width="5.5703125" customWidth="1"/>
    <col min="2" max="2" width="25.7109375" customWidth="1"/>
    <col min="3" max="4" width="5.85546875" customWidth="1"/>
    <col min="5" max="5" width="5.5703125" customWidth="1"/>
    <col min="6" max="6" width="6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42578125" customWidth="1"/>
    <col min="12" max="12" width="5.5703125" customWidth="1"/>
    <col min="13" max="13" width="5.28515625" customWidth="1"/>
    <col min="14" max="14" width="6" customWidth="1"/>
    <col min="15" max="26" width="6.28515625" customWidth="1"/>
    <col min="27" max="27" width="5.5703125" customWidth="1"/>
    <col min="28" max="28" width="15.42578125" customWidth="1"/>
    <col min="29" max="29" width="7.5703125" customWidth="1"/>
    <col min="30" max="30" width="6.42578125" customWidth="1"/>
    <col min="31" max="31" width="4.42578125" customWidth="1"/>
    <col min="32" max="32" width="4.85546875" customWidth="1"/>
    <col min="33" max="33" width="4.28515625" customWidth="1"/>
    <col min="34" max="45" width="5.7109375" customWidth="1"/>
    <col min="46" max="53" width="5.42578125" customWidth="1"/>
  </cols>
  <sheetData>
    <row r="1" spans="1:53" ht="144.75" customHeight="1">
      <c r="A1" s="6" t="s">
        <v>14</v>
      </c>
      <c r="B1" s="7" t="s">
        <v>15</v>
      </c>
      <c r="C1" s="46" t="s">
        <v>76</v>
      </c>
      <c r="D1" s="46" t="s">
        <v>77</v>
      </c>
      <c r="E1" s="46" t="s">
        <v>78</v>
      </c>
      <c r="F1" s="46" t="s">
        <v>135</v>
      </c>
      <c r="G1" s="46" t="s">
        <v>80</v>
      </c>
      <c r="H1" s="46" t="s">
        <v>81</v>
      </c>
      <c r="I1" s="46" t="s">
        <v>23</v>
      </c>
      <c r="J1" s="46" t="s">
        <v>93</v>
      </c>
      <c r="K1" s="46" t="s">
        <v>136</v>
      </c>
      <c r="L1" s="46" t="s">
        <v>63</v>
      </c>
      <c r="M1" s="46" t="s">
        <v>70</v>
      </c>
      <c r="N1" s="46" t="s">
        <v>71</v>
      </c>
      <c r="O1" s="46" t="s">
        <v>73</v>
      </c>
      <c r="P1" s="46" t="s">
        <v>25</v>
      </c>
      <c r="Q1" s="46" t="s">
        <v>84</v>
      </c>
      <c r="R1" s="46" t="s">
        <v>91</v>
      </c>
      <c r="S1" s="51"/>
      <c r="T1" s="49"/>
      <c r="U1" s="49"/>
      <c r="V1" s="48"/>
      <c r="W1" s="48"/>
      <c r="X1" s="47"/>
      <c r="Y1" s="47"/>
      <c r="Z1" s="47"/>
      <c r="AA1" s="48"/>
      <c r="AB1" s="9" t="s">
        <v>30</v>
      </c>
      <c r="AC1" s="10" t="s">
        <v>31</v>
      </c>
      <c r="AD1" s="11" t="s">
        <v>32</v>
      </c>
      <c r="AE1" s="12" t="s">
        <v>33</v>
      </c>
      <c r="AF1" s="12" t="s">
        <v>34</v>
      </c>
      <c r="AG1" s="12" t="s">
        <v>35</v>
      </c>
      <c r="AH1" s="12" t="s">
        <v>36</v>
      </c>
      <c r="AI1" s="12" t="s">
        <v>37</v>
      </c>
      <c r="AJ1" s="12" t="s">
        <v>38</v>
      </c>
      <c r="AK1" s="12" t="s">
        <v>39</v>
      </c>
      <c r="AL1" s="12" t="s">
        <v>40</v>
      </c>
      <c r="AM1" s="12" t="s">
        <v>41</v>
      </c>
      <c r="AN1" s="12" t="s">
        <v>42</v>
      </c>
      <c r="AO1" s="12" t="s">
        <v>43</v>
      </c>
      <c r="AP1" s="12" t="s">
        <v>44</v>
      </c>
      <c r="AQ1" s="12" t="s">
        <v>45</v>
      </c>
      <c r="AR1" s="12" t="s">
        <v>46</v>
      </c>
      <c r="AS1" s="12" t="s">
        <v>47</v>
      </c>
      <c r="AT1" s="12" t="s">
        <v>48</v>
      </c>
      <c r="AU1" s="12" t="s">
        <v>49</v>
      </c>
      <c r="AV1" s="12" t="s">
        <v>50</v>
      </c>
      <c r="AW1" s="12" t="s">
        <v>51</v>
      </c>
      <c r="AX1" s="12" t="s">
        <v>52</v>
      </c>
      <c r="AY1" s="12" t="s">
        <v>53</v>
      </c>
      <c r="AZ1" s="12" t="s">
        <v>54</v>
      </c>
      <c r="BA1" s="12" t="s">
        <v>55</v>
      </c>
    </row>
    <row r="2" spans="1:53">
      <c r="A2" s="13">
        <v>1</v>
      </c>
      <c r="B2" s="43" t="s">
        <v>129</v>
      </c>
      <c r="C2" s="14">
        <v>5</v>
      </c>
      <c r="D2" s="14">
        <v>5</v>
      </c>
      <c r="E2" s="14">
        <v>4</v>
      </c>
      <c r="F2" s="14">
        <v>5</v>
      </c>
      <c r="G2" s="14">
        <v>9</v>
      </c>
      <c r="H2" s="14">
        <v>8</v>
      </c>
      <c r="I2" s="14">
        <v>5</v>
      </c>
      <c r="J2" s="14">
        <v>5</v>
      </c>
      <c r="K2" s="14">
        <v>6</v>
      </c>
      <c r="L2" s="14">
        <v>4</v>
      </c>
      <c r="M2" s="14">
        <v>7</v>
      </c>
      <c r="N2" s="14">
        <v>5</v>
      </c>
      <c r="O2" s="14">
        <v>7</v>
      </c>
      <c r="P2" s="14">
        <v>4</v>
      </c>
      <c r="Q2" s="14">
        <v>9</v>
      </c>
      <c r="R2" s="14">
        <v>10</v>
      </c>
      <c r="S2" s="14"/>
      <c r="T2" s="14"/>
      <c r="U2" s="14"/>
      <c r="V2" s="14"/>
      <c r="W2" s="14"/>
      <c r="X2" s="14"/>
      <c r="Y2" s="14"/>
      <c r="Z2" s="14"/>
      <c r="AA2" s="14"/>
      <c r="AB2" s="15">
        <f t="shared" ref="AB2:AB31" si="0">AVERAGE(C2:AA2)</f>
        <v>6.125</v>
      </c>
      <c r="AC2" s="16">
        <f t="shared" ref="AC2:AC31" si="1">(SUM($AE2:$AM2)/$AT2*100)</f>
        <v>100</v>
      </c>
      <c r="AD2" s="15">
        <f t="shared" ref="AD2:AD31" si="2">(SUM(AE2:AJ2)/AT2*100)</f>
        <v>37.5</v>
      </c>
      <c r="AE2" s="17">
        <f t="shared" ref="AE2:AE31" si="3">COUNTIFS(C2:AA2,12)</f>
        <v>0</v>
      </c>
      <c r="AF2" s="18">
        <f t="shared" ref="AF2:AF31" si="4">COUNTIFS(C2:AA2,11)</f>
        <v>0</v>
      </c>
      <c r="AG2" s="18">
        <f t="shared" ref="AG2:AG31" si="5">COUNTIFS(C2:AA2,10)</f>
        <v>1</v>
      </c>
      <c r="AH2" s="18">
        <f t="shared" ref="AH2:AH31" si="6">COUNTIFS(C2:AA2,9)</f>
        <v>2</v>
      </c>
      <c r="AI2" s="18">
        <f t="shared" ref="AI2:AI31" si="7">COUNTIFS(C2:AA2,8)</f>
        <v>1</v>
      </c>
      <c r="AJ2" s="18">
        <f t="shared" ref="AJ2:AJ31" si="8">COUNTIFS(C2:AA2,7)</f>
        <v>2</v>
      </c>
      <c r="AK2" s="18">
        <f t="shared" ref="AK2:AK31" si="9">COUNTIFS(C2:AA2,6)</f>
        <v>1</v>
      </c>
      <c r="AL2" s="18">
        <f t="shared" ref="AL2:AL31" si="10">COUNTIFS(C2:AA2,5)</f>
        <v>6</v>
      </c>
      <c r="AM2" s="18">
        <f t="shared" ref="AM2:AM31" si="11">COUNTIFS(C2:AA2,4)</f>
        <v>3</v>
      </c>
      <c r="AN2" s="18">
        <f t="shared" ref="AN2:AN31" si="12">COUNTIFS(C2:AA2,3)</f>
        <v>0</v>
      </c>
      <c r="AO2" s="18">
        <f t="shared" ref="AO2:AO31" si="13">COUNTIFS(C2:AA2,2)</f>
        <v>0</v>
      </c>
      <c r="AP2" s="19">
        <f t="shared" ref="AP2:AP31" si="14">COUNTIFS(C2:AA2,1)</f>
        <v>0</v>
      </c>
      <c r="AQ2" s="18">
        <f t="shared" ref="AQ2:AQ31" si="15">COUNTIFS(C2:AA2,"ЗВ")</f>
        <v>0</v>
      </c>
      <c r="AR2" s="18">
        <f t="shared" ref="AR2:AR31" si="16">COUNTIFS(C2:AA2,"ЗАР")</f>
        <v>0</v>
      </c>
      <c r="AS2" s="5">
        <f t="shared" ref="AS2:AS31" si="17">COUNTIFS(C2:AA2,"н/а")</f>
        <v>0</v>
      </c>
      <c r="AT2" s="18">
        <f t="shared" ref="AT2:AT31" si="18">COUNT(C2:AA2)</f>
        <v>16</v>
      </c>
      <c r="AU2" s="18">
        <f t="shared" ref="AU2:AU13" si="19">MIN(C2:R2)</f>
        <v>4</v>
      </c>
      <c r="AV2" s="18">
        <f t="shared" ref="AV2:AV13" si="20">COUNTIF(C2:R2,AU2)</f>
        <v>3</v>
      </c>
      <c r="AW2" s="18" t="str">
        <f t="shared" ref="AW2:AW13" si="21">IF(AU2=1,"I",IF(AU2=2,"I",IF(AU2=3,"I",IF(AU2=4,"II",IF(AU2=5,"II",IF(AU2=6,"II",IF(AU2=7,"III",IF(AU2=8,"III",IF(AU2=9,"III",IF(AU2=10,"IV",IF(AU2=11,"IV",IF(AU2=12,"IV"))))))))))))</f>
        <v>II</v>
      </c>
      <c r="AX2" s="18">
        <f>COUNTIF(AW2:AW13,"=IV")</f>
        <v>0</v>
      </c>
      <c r="AY2" s="18">
        <f>COUNTIF(AW2:AW13,"=III")</f>
        <v>1</v>
      </c>
      <c r="AZ2" s="18">
        <f>COUNTIF(AW2:AW13,"=II")</f>
        <v>5</v>
      </c>
      <c r="BA2" s="18">
        <f>COUNTIF(AW2:AW13,"=I")</f>
        <v>0</v>
      </c>
    </row>
    <row r="3" spans="1:53">
      <c r="A3" s="13">
        <f t="shared" ref="A3:A31" si="22">A2+1</f>
        <v>2</v>
      </c>
      <c r="B3" s="43" t="s">
        <v>130</v>
      </c>
      <c r="C3" s="14">
        <v>6</v>
      </c>
      <c r="D3" s="14">
        <v>6</v>
      </c>
      <c r="E3" s="14">
        <v>8</v>
      </c>
      <c r="F3" s="14">
        <v>6</v>
      </c>
      <c r="G3" s="14">
        <v>7</v>
      </c>
      <c r="H3" s="14">
        <v>7</v>
      </c>
      <c r="I3" s="14">
        <v>5</v>
      </c>
      <c r="J3" s="14">
        <v>8</v>
      </c>
      <c r="K3" s="14">
        <v>7</v>
      </c>
      <c r="L3" s="14">
        <v>7</v>
      </c>
      <c r="M3" s="14">
        <v>9</v>
      </c>
      <c r="N3" s="14">
        <v>7</v>
      </c>
      <c r="O3" s="14">
        <v>8</v>
      </c>
      <c r="P3" s="14">
        <v>5</v>
      </c>
      <c r="Q3" s="14">
        <v>8</v>
      </c>
      <c r="R3" s="14">
        <v>9</v>
      </c>
      <c r="S3" s="14"/>
      <c r="T3" s="14"/>
      <c r="U3" s="14"/>
      <c r="V3" s="14"/>
      <c r="W3" s="14"/>
      <c r="X3" s="14"/>
      <c r="Y3" s="14"/>
      <c r="Z3" s="14"/>
      <c r="AA3" s="14"/>
      <c r="AB3" s="15">
        <f t="shared" si="0"/>
        <v>7.0625</v>
      </c>
      <c r="AC3" s="16">
        <f t="shared" si="1"/>
        <v>100</v>
      </c>
      <c r="AD3" s="15">
        <f t="shared" si="2"/>
        <v>68.75</v>
      </c>
      <c r="AE3" s="17">
        <f t="shared" si="3"/>
        <v>0</v>
      </c>
      <c r="AF3" s="18">
        <f t="shared" si="4"/>
        <v>0</v>
      </c>
      <c r="AG3" s="18">
        <f t="shared" si="5"/>
        <v>0</v>
      </c>
      <c r="AH3" s="18">
        <f t="shared" si="6"/>
        <v>2</v>
      </c>
      <c r="AI3" s="18">
        <f t="shared" si="7"/>
        <v>4</v>
      </c>
      <c r="AJ3" s="18">
        <f t="shared" si="8"/>
        <v>5</v>
      </c>
      <c r="AK3" s="18">
        <f t="shared" si="9"/>
        <v>3</v>
      </c>
      <c r="AL3" s="18">
        <f t="shared" si="10"/>
        <v>2</v>
      </c>
      <c r="AM3" s="18">
        <f t="shared" si="11"/>
        <v>0</v>
      </c>
      <c r="AN3" s="18">
        <f t="shared" si="12"/>
        <v>0</v>
      </c>
      <c r="AO3" s="18">
        <f t="shared" si="13"/>
        <v>0</v>
      </c>
      <c r="AP3" s="19">
        <f t="shared" si="14"/>
        <v>0</v>
      </c>
      <c r="AQ3" s="18">
        <f t="shared" si="15"/>
        <v>0</v>
      </c>
      <c r="AR3" s="18">
        <f t="shared" si="16"/>
        <v>0</v>
      </c>
      <c r="AS3" s="5">
        <f t="shared" si="17"/>
        <v>0</v>
      </c>
      <c r="AT3" s="18">
        <f t="shared" si="18"/>
        <v>16</v>
      </c>
      <c r="AU3" s="18">
        <f t="shared" si="19"/>
        <v>5</v>
      </c>
      <c r="AV3" s="18">
        <f t="shared" si="20"/>
        <v>2</v>
      </c>
      <c r="AW3" s="18" t="str">
        <f t="shared" si="21"/>
        <v>II</v>
      </c>
      <c r="AX3" s="18"/>
      <c r="AY3" s="18"/>
      <c r="AZ3" s="18"/>
      <c r="BA3" s="18"/>
    </row>
    <row r="4" spans="1:53">
      <c r="A4" s="13">
        <f t="shared" si="22"/>
        <v>3</v>
      </c>
      <c r="B4" s="43" t="s">
        <v>131</v>
      </c>
      <c r="C4" s="14">
        <v>10</v>
      </c>
      <c r="D4" s="14">
        <v>10</v>
      </c>
      <c r="E4" s="14">
        <v>9</v>
      </c>
      <c r="F4" s="14">
        <v>8</v>
      </c>
      <c r="G4" s="14">
        <v>9</v>
      </c>
      <c r="H4" s="14">
        <v>9</v>
      </c>
      <c r="I4" s="14">
        <v>7</v>
      </c>
      <c r="J4" s="14">
        <v>10</v>
      </c>
      <c r="K4" s="14">
        <v>9</v>
      </c>
      <c r="L4" s="14">
        <v>8</v>
      </c>
      <c r="M4" s="14">
        <v>9</v>
      </c>
      <c r="N4" s="14">
        <v>9</v>
      </c>
      <c r="O4" s="14">
        <v>11</v>
      </c>
      <c r="P4" s="14">
        <v>7</v>
      </c>
      <c r="Q4" s="14">
        <v>9</v>
      </c>
      <c r="R4" s="14">
        <v>10</v>
      </c>
      <c r="S4" s="14"/>
      <c r="T4" s="14"/>
      <c r="U4" s="14"/>
      <c r="V4" s="14"/>
      <c r="W4" s="14"/>
      <c r="X4" s="14"/>
      <c r="Y4" s="14"/>
      <c r="Z4" s="14"/>
      <c r="AA4" s="14"/>
      <c r="AB4" s="15">
        <f t="shared" si="0"/>
        <v>9</v>
      </c>
      <c r="AC4" s="16">
        <f t="shared" si="1"/>
        <v>100</v>
      </c>
      <c r="AD4" s="15">
        <f t="shared" si="2"/>
        <v>100</v>
      </c>
      <c r="AE4" s="17">
        <f t="shared" si="3"/>
        <v>0</v>
      </c>
      <c r="AF4" s="18">
        <f t="shared" si="4"/>
        <v>1</v>
      </c>
      <c r="AG4" s="18">
        <f t="shared" si="5"/>
        <v>4</v>
      </c>
      <c r="AH4" s="18">
        <f t="shared" si="6"/>
        <v>7</v>
      </c>
      <c r="AI4" s="18">
        <f t="shared" si="7"/>
        <v>2</v>
      </c>
      <c r="AJ4" s="18">
        <f t="shared" si="8"/>
        <v>2</v>
      </c>
      <c r="AK4" s="18">
        <f t="shared" si="9"/>
        <v>0</v>
      </c>
      <c r="AL4" s="18">
        <f t="shared" si="10"/>
        <v>0</v>
      </c>
      <c r="AM4" s="18">
        <f t="shared" si="11"/>
        <v>0</v>
      </c>
      <c r="AN4" s="18">
        <f t="shared" si="12"/>
        <v>0</v>
      </c>
      <c r="AO4" s="18">
        <f t="shared" si="13"/>
        <v>0</v>
      </c>
      <c r="AP4" s="19">
        <f t="shared" si="14"/>
        <v>0</v>
      </c>
      <c r="AQ4" s="18">
        <f t="shared" si="15"/>
        <v>0</v>
      </c>
      <c r="AR4" s="18">
        <f t="shared" si="16"/>
        <v>0</v>
      </c>
      <c r="AS4" s="5">
        <f t="shared" si="17"/>
        <v>0</v>
      </c>
      <c r="AT4" s="18">
        <f t="shared" si="18"/>
        <v>16</v>
      </c>
      <c r="AU4" s="18">
        <f t="shared" si="19"/>
        <v>7</v>
      </c>
      <c r="AV4" s="18">
        <f t="shared" si="20"/>
        <v>2</v>
      </c>
      <c r="AW4" s="18" t="str">
        <f t="shared" si="21"/>
        <v>III</v>
      </c>
      <c r="AX4" s="18"/>
      <c r="AY4" s="18"/>
      <c r="AZ4" s="18"/>
      <c r="BA4" s="18"/>
    </row>
    <row r="5" spans="1:53">
      <c r="A5" s="13">
        <f t="shared" si="22"/>
        <v>4</v>
      </c>
      <c r="B5" s="43" t="s">
        <v>132</v>
      </c>
      <c r="C5" s="14">
        <v>4</v>
      </c>
      <c r="D5" s="14">
        <v>4</v>
      </c>
      <c r="E5" s="14">
        <v>4</v>
      </c>
      <c r="F5" s="14">
        <v>4</v>
      </c>
      <c r="G5" s="14">
        <v>7</v>
      </c>
      <c r="H5" s="14">
        <v>7</v>
      </c>
      <c r="I5" s="14">
        <v>4</v>
      </c>
      <c r="J5" s="14">
        <v>4</v>
      </c>
      <c r="K5" s="14">
        <v>4</v>
      </c>
      <c r="L5" s="14">
        <v>4</v>
      </c>
      <c r="M5" s="14">
        <v>4</v>
      </c>
      <c r="N5" s="14">
        <v>4</v>
      </c>
      <c r="O5" s="14">
        <v>5</v>
      </c>
      <c r="P5" s="14">
        <v>4</v>
      </c>
      <c r="Q5" s="14">
        <v>8</v>
      </c>
      <c r="R5" s="14">
        <v>8</v>
      </c>
      <c r="S5" s="14"/>
      <c r="T5" s="14"/>
      <c r="U5" s="14"/>
      <c r="V5" s="14"/>
      <c r="W5" s="14"/>
      <c r="X5" s="14"/>
      <c r="Y5" s="14"/>
      <c r="Z5" s="14"/>
      <c r="AA5" s="14"/>
      <c r="AB5" s="15">
        <f t="shared" si="0"/>
        <v>4.9375</v>
      </c>
      <c r="AC5" s="16">
        <f t="shared" si="1"/>
        <v>100</v>
      </c>
      <c r="AD5" s="15">
        <f t="shared" si="2"/>
        <v>25</v>
      </c>
      <c r="AE5" s="17">
        <f t="shared" si="3"/>
        <v>0</v>
      </c>
      <c r="AF5" s="18">
        <f t="shared" si="4"/>
        <v>0</v>
      </c>
      <c r="AG5" s="18">
        <f t="shared" si="5"/>
        <v>0</v>
      </c>
      <c r="AH5" s="18">
        <f t="shared" si="6"/>
        <v>0</v>
      </c>
      <c r="AI5" s="18">
        <f t="shared" si="7"/>
        <v>2</v>
      </c>
      <c r="AJ5" s="18">
        <f t="shared" si="8"/>
        <v>2</v>
      </c>
      <c r="AK5" s="18">
        <f t="shared" si="9"/>
        <v>0</v>
      </c>
      <c r="AL5" s="18">
        <f t="shared" si="10"/>
        <v>1</v>
      </c>
      <c r="AM5" s="18">
        <f t="shared" si="11"/>
        <v>11</v>
      </c>
      <c r="AN5" s="18">
        <f t="shared" si="12"/>
        <v>0</v>
      </c>
      <c r="AO5" s="18">
        <f t="shared" si="13"/>
        <v>0</v>
      </c>
      <c r="AP5" s="19">
        <f t="shared" si="14"/>
        <v>0</v>
      </c>
      <c r="AQ5" s="18">
        <f t="shared" si="15"/>
        <v>0</v>
      </c>
      <c r="AR5" s="18">
        <f t="shared" si="16"/>
        <v>0</v>
      </c>
      <c r="AS5" s="5">
        <f t="shared" si="17"/>
        <v>0</v>
      </c>
      <c r="AT5" s="18">
        <f t="shared" si="18"/>
        <v>16</v>
      </c>
      <c r="AU5" s="18">
        <f t="shared" si="19"/>
        <v>4</v>
      </c>
      <c r="AV5" s="18">
        <f t="shared" si="20"/>
        <v>11</v>
      </c>
      <c r="AW5" s="18" t="str">
        <f t="shared" si="21"/>
        <v>II</v>
      </c>
      <c r="AX5" s="18"/>
      <c r="AY5" s="18"/>
      <c r="AZ5" s="18"/>
      <c r="BA5" s="18"/>
    </row>
    <row r="6" spans="1:53">
      <c r="A6" s="13">
        <f t="shared" si="22"/>
        <v>5</v>
      </c>
      <c r="B6" s="43" t="s">
        <v>133</v>
      </c>
      <c r="C6" s="14">
        <v>9</v>
      </c>
      <c r="D6" s="14">
        <v>10</v>
      </c>
      <c r="E6" s="14">
        <v>9</v>
      </c>
      <c r="F6" s="14">
        <v>9</v>
      </c>
      <c r="G6" s="14">
        <v>9</v>
      </c>
      <c r="H6" s="14">
        <v>9</v>
      </c>
      <c r="I6" s="14">
        <v>7</v>
      </c>
      <c r="J6" s="14">
        <v>9</v>
      </c>
      <c r="K6" s="14">
        <v>9</v>
      </c>
      <c r="L6" s="14">
        <v>9</v>
      </c>
      <c r="M6" s="14">
        <v>9</v>
      </c>
      <c r="N6" s="14">
        <v>9</v>
      </c>
      <c r="O6" s="14">
        <v>11</v>
      </c>
      <c r="P6" s="14">
        <v>5</v>
      </c>
      <c r="Q6" s="14">
        <v>9</v>
      </c>
      <c r="R6" s="14">
        <v>10</v>
      </c>
      <c r="S6" s="14"/>
      <c r="T6" s="14"/>
      <c r="U6" s="14"/>
      <c r="V6" s="14"/>
      <c r="W6" s="14"/>
      <c r="X6" s="14"/>
      <c r="Y6" s="14"/>
      <c r="Z6" s="14"/>
      <c r="AA6" s="14"/>
      <c r="AB6" s="15">
        <f t="shared" si="0"/>
        <v>8.875</v>
      </c>
      <c r="AC6" s="16">
        <f t="shared" si="1"/>
        <v>100</v>
      </c>
      <c r="AD6" s="15">
        <f t="shared" si="2"/>
        <v>93.75</v>
      </c>
      <c r="AE6" s="17">
        <f t="shared" si="3"/>
        <v>0</v>
      </c>
      <c r="AF6" s="18">
        <f t="shared" si="4"/>
        <v>1</v>
      </c>
      <c r="AG6" s="18">
        <f t="shared" si="5"/>
        <v>2</v>
      </c>
      <c r="AH6" s="18">
        <f t="shared" si="6"/>
        <v>11</v>
      </c>
      <c r="AI6" s="18">
        <f t="shared" si="7"/>
        <v>0</v>
      </c>
      <c r="AJ6" s="18">
        <f t="shared" si="8"/>
        <v>1</v>
      </c>
      <c r="AK6" s="18">
        <f t="shared" si="9"/>
        <v>0</v>
      </c>
      <c r="AL6" s="18">
        <f t="shared" si="10"/>
        <v>1</v>
      </c>
      <c r="AM6" s="18">
        <f t="shared" si="11"/>
        <v>0</v>
      </c>
      <c r="AN6" s="18">
        <f t="shared" si="12"/>
        <v>0</v>
      </c>
      <c r="AO6" s="18">
        <f t="shared" si="13"/>
        <v>0</v>
      </c>
      <c r="AP6" s="19">
        <f t="shared" si="14"/>
        <v>0</v>
      </c>
      <c r="AQ6" s="18">
        <f t="shared" si="15"/>
        <v>0</v>
      </c>
      <c r="AR6" s="18">
        <f t="shared" si="16"/>
        <v>0</v>
      </c>
      <c r="AS6" s="5">
        <f t="shared" si="17"/>
        <v>0</v>
      </c>
      <c r="AT6" s="18">
        <f t="shared" si="18"/>
        <v>16</v>
      </c>
      <c r="AU6" s="18">
        <f t="shared" si="19"/>
        <v>5</v>
      </c>
      <c r="AV6" s="18">
        <f t="shared" si="20"/>
        <v>1</v>
      </c>
      <c r="AW6" s="18" t="str">
        <f t="shared" si="21"/>
        <v>II</v>
      </c>
      <c r="AX6" s="18"/>
      <c r="AY6" s="18"/>
      <c r="AZ6" s="18"/>
      <c r="BA6" s="18"/>
    </row>
    <row r="7" spans="1:53">
      <c r="A7" s="13">
        <f t="shared" si="22"/>
        <v>6</v>
      </c>
      <c r="B7" s="43" t="s">
        <v>134</v>
      </c>
      <c r="C7" s="14">
        <v>5</v>
      </c>
      <c r="D7" s="14">
        <v>5</v>
      </c>
      <c r="E7" s="14">
        <v>5</v>
      </c>
      <c r="F7" s="14">
        <v>4</v>
      </c>
      <c r="G7" s="14">
        <v>6</v>
      </c>
      <c r="H7" s="14">
        <v>6</v>
      </c>
      <c r="I7" s="14">
        <v>4</v>
      </c>
      <c r="J7" s="14">
        <v>5</v>
      </c>
      <c r="K7" s="14">
        <v>5</v>
      </c>
      <c r="L7" s="14">
        <v>4</v>
      </c>
      <c r="M7" s="14">
        <v>6</v>
      </c>
      <c r="N7" s="14">
        <v>5</v>
      </c>
      <c r="O7" s="14">
        <v>5</v>
      </c>
      <c r="P7" s="14">
        <v>4</v>
      </c>
      <c r="Q7" s="14">
        <v>8</v>
      </c>
      <c r="R7" s="14">
        <v>9</v>
      </c>
      <c r="S7" s="14"/>
      <c r="T7" s="14"/>
      <c r="U7" s="14"/>
      <c r="V7" s="14"/>
      <c r="W7" s="14"/>
      <c r="X7" s="14"/>
      <c r="Y7" s="14"/>
      <c r="Z7" s="14"/>
      <c r="AA7" s="14"/>
      <c r="AB7" s="15">
        <f t="shared" si="0"/>
        <v>5.375</v>
      </c>
      <c r="AC7" s="16">
        <f t="shared" si="1"/>
        <v>100</v>
      </c>
      <c r="AD7" s="15">
        <f t="shared" si="2"/>
        <v>12.5</v>
      </c>
      <c r="AE7" s="17">
        <f t="shared" si="3"/>
        <v>0</v>
      </c>
      <c r="AF7" s="18">
        <f t="shared" si="4"/>
        <v>0</v>
      </c>
      <c r="AG7" s="18">
        <f t="shared" si="5"/>
        <v>0</v>
      </c>
      <c r="AH7" s="18">
        <f t="shared" si="6"/>
        <v>1</v>
      </c>
      <c r="AI7" s="18">
        <f t="shared" si="7"/>
        <v>1</v>
      </c>
      <c r="AJ7" s="18">
        <f t="shared" si="8"/>
        <v>0</v>
      </c>
      <c r="AK7" s="18">
        <f t="shared" si="9"/>
        <v>3</v>
      </c>
      <c r="AL7" s="18">
        <f t="shared" si="10"/>
        <v>7</v>
      </c>
      <c r="AM7" s="18">
        <f t="shared" si="11"/>
        <v>4</v>
      </c>
      <c r="AN7" s="18">
        <f t="shared" si="12"/>
        <v>0</v>
      </c>
      <c r="AO7" s="18">
        <f t="shared" si="13"/>
        <v>0</v>
      </c>
      <c r="AP7" s="19">
        <f t="shared" si="14"/>
        <v>0</v>
      </c>
      <c r="AQ7" s="18">
        <f t="shared" si="15"/>
        <v>0</v>
      </c>
      <c r="AR7" s="18">
        <f t="shared" si="16"/>
        <v>0</v>
      </c>
      <c r="AS7" s="5">
        <f t="shared" si="17"/>
        <v>0</v>
      </c>
      <c r="AT7" s="18">
        <f t="shared" si="18"/>
        <v>16</v>
      </c>
      <c r="AU7" s="18">
        <f t="shared" si="19"/>
        <v>4</v>
      </c>
      <c r="AV7" s="18">
        <f t="shared" si="20"/>
        <v>4</v>
      </c>
      <c r="AW7" s="18" t="str">
        <f t="shared" si="21"/>
        <v>II</v>
      </c>
      <c r="AX7" s="18"/>
      <c r="AY7" s="18"/>
      <c r="AZ7" s="18"/>
      <c r="BA7" s="18"/>
    </row>
    <row r="8" spans="1:53">
      <c r="A8" s="13">
        <f t="shared" si="22"/>
        <v>7</v>
      </c>
      <c r="B8" s="4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 t="e">
        <f t="shared" si="0"/>
        <v>#DIV/0!</v>
      </c>
      <c r="AC8" s="16" t="e">
        <f t="shared" si="1"/>
        <v>#DIV/0!</v>
      </c>
      <c r="AD8" s="15" t="e">
        <f t="shared" si="2"/>
        <v>#DIV/0!</v>
      </c>
      <c r="AE8" s="17">
        <f t="shared" si="3"/>
        <v>0</v>
      </c>
      <c r="AF8" s="18">
        <f t="shared" si="4"/>
        <v>0</v>
      </c>
      <c r="AG8" s="18">
        <f t="shared" si="5"/>
        <v>0</v>
      </c>
      <c r="AH8" s="18">
        <f t="shared" si="6"/>
        <v>0</v>
      </c>
      <c r="AI8" s="18">
        <f t="shared" si="7"/>
        <v>0</v>
      </c>
      <c r="AJ8" s="18">
        <f t="shared" si="8"/>
        <v>0</v>
      </c>
      <c r="AK8" s="18">
        <f t="shared" si="9"/>
        <v>0</v>
      </c>
      <c r="AL8" s="18">
        <f t="shared" si="10"/>
        <v>0</v>
      </c>
      <c r="AM8" s="18">
        <f t="shared" si="11"/>
        <v>0</v>
      </c>
      <c r="AN8" s="18">
        <f t="shared" si="12"/>
        <v>0</v>
      </c>
      <c r="AO8" s="18">
        <f t="shared" si="13"/>
        <v>0</v>
      </c>
      <c r="AP8" s="19">
        <f t="shared" si="14"/>
        <v>0</v>
      </c>
      <c r="AQ8" s="18">
        <f t="shared" si="15"/>
        <v>0</v>
      </c>
      <c r="AR8" s="18">
        <f t="shared" si="16"/>
        <v>0</v>
      </c>
      <c r="AS8" s="5">
        <f t="shared" si="17"/>
        <v>0</v>
      </c>
      <c r="AT8" s="18">
        <f t="shared" si="18"/>
        <v>0</v>
      </c>
      <c r="AU8" s="18">
        <f t="shared" si="19"/>
        <v>0</v>
      </c>
      <c r="AV8" s="18">
        <f t="shared" si="20"/>
        <v>0</v>
      </c>
      <c r="AW8" s="18" t="b">
        <f t="shared" si="21"/>
        <v>0</v>
      </c>
      <c r="AX8" s="18"/>
      <c r="AY8" s="18"/>
      <c r="AZ8" s="18"/>
      <c r="BA8" s="18"/>
    </row>
    <row r="9" spans="1:53">
      <c r="A9" s="13">
        <f t="shared" si="22"/>
        <v>8</v>
      </c>
      <c r="B9" s="4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5" t="e">
        <f t="shared" si="0"/>
        <v>#DIV/0!</v>
      </c>
      <c r="AC9" s="16" t="e">
        <f t="shared" si="1"/>
        <v>#DIV/0!</v>
      </c>
      <c r="AD9" s="15" t="e">
        <f t="shared" si="2"/>
        <v>#DIV/0!</v>
      </c>
      <c r="AE9" s="17">
        <f t="shared" si="3"/>
        <v>0</v>
      </c>
      <c r="AF9" s="18">
        <f t="shared" si="4"/>
        <v>0</v>
      </c>
      <c r="AG9" s="18">
        <f t="shared" si="5"/>
        <v>0</v>
      </c>
      <c r="AH9" s="18">
        <f t="shared" si="6"/>
        <v>0</v>
      </c>
      <c r="AI9" s="18">
        <f t="shared" si="7"/>
        <v>0</v>
      </c>
      <c r="AJ9" s="18">
        <f t="shared" si="8"/>
        <v>0</v>
      </c>
      <c r="AK9" s="18">
        <f t="shared" si="9"/>
        <v>0</v>
      </c>
      <c r="AL9" s="18">
        <f t="shared" si="10"/>
        <v>0</v>
      </c>
      <c r="AM9" s="18">
        <f t="shared" si="11"/>
        <v>0</v>
      </c>
      <c r="AN9" s="18">
        <f t="shared" si="12"/>
        <v>0</v>
      </c>
      <c r="AO9" s="18">
        <f t="shared" si="13"/>
        <v>0</v>
      </c>
      <c r="AP9" s="19">
        <f t="shared" si="14"/>
        <v>0</v>
      </c>
      <c r="AQ9" s="18">
        <f t="shared" si="15"/>
        <v>0</v>
      </c>
      <c r="AR9" s="18">
        <f t="shared" si="16"/>
        <v>0</v>
      </c>
      <c r="AS9" s="5">
        <f t="shared" si="17"/>
        <v>0</v>
      </c>
      <c r="AT9" s="18">
        <f t="shared" si="18"/>
        <v>0</v>
      </c>
      <c r="AU9" s="18">
        <f t="shared" si="19"/>
        <v>0</v>
      </c>
      <c r="AV9" s="18">
        <f t="shared" si="20"/>
        <v>0</v>
      </c>
      <c r="AW9" s="18" t="b">
        <f t="shared" si="21"/>
        <v>0</v>
      </c>
      <c r="AX9" s="18"/>
      <c r="AY9" s="18"/>
      <c r="AZ9" s="18"/>
      <c r="BA9" s="18"/>
    </row>
    <row r="10" spans="1:53">
      <c r="A10" s="13">
        <f t="shared" si="22"/>
        <v>9</v>
      </c>
      <c r="B10" s="4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 t="e">
        <f t="shared" si="0"/>
        <v>#DIV/0!</v>
      </c>
      <c r="AC10" s="16" t="e">
        <f t="shared" si="1"/>
        <v>#DIV/0!</v>
      </c>
      <c r="AD10" s="15" t="e">
        <f t="shared" si="2"/>
        <v>#DIV/0!</v>
      </c>
      <c r="AE10" s="17">
        <f t="shared" si="3"/>
        <v>0</v>
      </c>
      <c r="AF10" s="18">
        <f t="shared" si="4"/>
        <v>0</v>
      </c>
      <c r="AG10" s="18">
        <f t="shared" si="5"/>
        <v>0</v>
      </c>
      <c r="AH10" s="18">
        <f t="shared" si="6"/>
        <v>0</v>
      </c>
      <c r="AI10" s="18">
        <f t="shared" si="7"/>
        <v>0</v>
      </c>
      <c r="AJ10" s="18">
        <f t="shared" si="8"/>
        <v>0</v>
      </c>
      <c r="AK10" s="18">
        <f t="shared" si="9"/>
        <v>0</v>
      </c>
      <c r="AL10" s="18">
        <f t="shared" si="10"/>
        <v>0</v>
      </c>
      <c r="AM10" s="18">
        <f t="shared" si="11"/>
        <v>0</v>
      </c>
      <c r="AN10" s="18">
        <f t="shared" si="12"/>
        <v>0</v>
      </c>
      <c r="AO10" s="18">
        <f t="shared" si="13"/>
        <v>0</v>
      </c>
      <c r="AP10" s="19">
        <f t="shared" si="14"/>
        <v>0</v>
      </c>
      <c r="AQ10" s="18">
        <f t="shared" si="15"/>
        <v>0</v>
      </c>
      <c r="AR10" s="18">
        <f t="shared" si="16"/>
        <v>0</v>
      </c>
      <c r="AS10" s="5">
        <f t="shared" si="17"/>
        <v>0</v>
      </c>
      <c r="AT10" s="18">
        <f t="shared" si="18"/>
        <v>0</v>
      </c>
      <c r="AU10" s="18">
        <f t="shared" si="19"/>
        <v>0</v>
      </c>
      <c r="AV10" s="18">
        <f t="shared" si="20"/>
        <v>0</v>
      </c>
      <c r="AW10" s="18" t="b">
        <f t="shared" si="21"/>
        <v>0</v>
      </c>
      <c r="AX10" s="18"/>
      <c r="AY10" s="18"/>
      <c r="AZ10" s="18"/>
      <c r="BA10" s="18"/>
    </row>
    <row r="11" spans="1:53">
      <c r="A11" s="13">
        <f t="shared" si="22"/>
        <v>10</v>
      </c>
      <c r="B11" s="4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 t="e">
        <f t="shared" si="0"/>
        <v>#DIV/0!</v>
      </c>
      <c r="AC11" s="16" t="e">
        <f t="shared" si="1"/>
        <v>#DIV/0!</v>
      </c>
      <c r="AD11" s="15" t="e">
        <f t="shared" si="2"/>
        <v>#DIV/0!</v>
      </c>
      <c r="AE11" s="17">
        <f t="shared" si="3"/>
        <v>0</v>
      </c>
      <c r="AF11" s="18">
        <f t="shared" si="4"/>
        <v>0</v>
      </c>
      <c r="AG11" s="18">
        <f t="shared" si="5"/>
        <v>0</v>
      </c>
      <c r="AH11" s="18">
        <f t="shared" si="6"/>
        <v>0</v>
      </c>
      <c r="AI11" s="18">
        <f t="shared" si="7"/>
        <v>0</v>
      </c>
      <c r="AJ11" s="18">
        <f t="shared" si="8"/>
        <v>0</v>
      </c>
      <c r="AK11" s="18">
        <f t="shared" si="9"/>
        <v>0</v>
      </c>
      <c r="AL11" s="18">
        <f t="shared" si="10"/>
        <v>0</v>
      </c>
      <c r="AM11" s="18">
        <f t="shared" si="11"/>
        <v>0</v>
      </c>
      <c r="AN11" s="18">
        <f t="shared" si="12"/>
        <v>0</v>
      </c>
      <c r="AO11" s="18">
        <f t="shared" si="13"/>
        <v>0</v>
      </c>
      <c r="AP11" s="19">
        <f t="shared" si="14"/>
        <v>0</v>
      </c>
      <c r="AQ11" s="18">
        <f t="shared" si="15"/>
        <v>0</v>
      </c>
      <c r="AR11" s="18">
        <f t="shared" si="16"/>
        <v>0</v>
      </c>
      <c r="AS11" s="5">
        <f t="shared" si="17"/>
        <v>0</v>
      </c>
      <c r="AT11" s="18">
        <f t="shared" si="18"/>
        <v>0</v>
      </c>
      <c r="AU11" s="18">
        <f t="shared" si="19"/>
        <v>0</v>
      </c>
      <c r="AV11" s="18">
        <f t="shared" si="20"/>
        <v>0</v>
      </c>
      <c r="AW11" s="18" t="b">
        <f t="shared" si="21"/>
        <v>0</v>
      </c>
      <c r="AX11" s="18"/>
      <c r="AY11" s="18"/>
      <c r="AZ11" s="18"/>
      <c r="BA11" s="18"/>
    </row>
    <row r="12" spans="1:53">
      <c r="A12" s="13">
        <f t="shared" si="22"/>
        <v>11</v>
      </c>
      <c r="B12" s="4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 t="e">
        <f t="shared" si="0"/>
        <v>#DIV/0!</v>
      </c>
      <c r="AC12" s="16" t="e">
        <f t="shared" si="1"/>
        <v>#DIV/0!</v>
      </c>
      <c r="AD12" s="15" t="e">
        <f t="shared" si="2"/>
        <v>#DIV/0!</v>
      </c>
      <c r="AE12" s="17">
        <f t="shared" si="3"/>
        <v>0</v>
      </c>
      <c r="AF12" s="18">
        <f t="shared" si="4"/>
        <v>0</v>
      </c>
      <c r="AG12" s="18">
        <f t="shared" si="5"/>
        <v>0</v>
      </c>
      <c r="AH12" s="18">
        <f t="shared" si="6"/>
        <v>0</v>
      </c>
      <c r="AI12" s="18">
        <f t="shared" si="7"/>
        <v>0</v>
      </c>
      <c r="AJ12" s="18">
        <f t="shared" si="8"/>
        <v>0</v>
      </c>
      <c r="AK12" s="18">
        <f t="shared" si="9"/>
        <v>0</v>
      </c>
      <c r="AL12" s="18">
        <f t="shared" si="10"/>
        <v>0</v>
      </c>
      <c r="AM12" s="18">
        <f t="shared" si="11"/>
        <v>0</v>
      </c>
      <c r="AN12" s="18">
        <f t="shared" si="12"/>
        <v>0</v>
      </c>
      <c r="AO12" s="18">
        <f t="shared" si="13"/>
        <v>0</v>
      </c>
      <c r="AP12" s="19">
        <f t="shared" si="14"/>
        <v>0</v>
      </c>
      <c r="AQ12" s="18">
        <f t="shared" si="15"/>
        <v>0</v>
      </c>
      <c r="AR12" s="18">
        <f t="shared" si="16"/>
        <v>0</v>
      </c>
      <c r="AS12" s="5">
        <f t="shared" si="17"/>
        <v>0</v>
      </c>
      <c r="AT12" s="18">
        <f t="shared" si="18"/>
        <v>0</v>
      </c>
      <c r="AU12" s="18">
        <f t="shared" si="19"/>
        <v>0</v>
      </c>
      <c r="AV12" s="18">
        <f t="shared" si="20"/>
        <v>0</v>
      </c>
      <c r="AW12" s="18" t="b">
        <f t="shared" si="21"/>
        <v>0</v>
      </c>
      <c r="AX12" s="18"/>
      <c r="AY12" s="18"/>
      <c r="AZ12" s="18"/>
      <c r="BA12" s="18"/>
    </row>
    <row r="13" spans="1:53">
      <c r="A13" s="13">
        <f t="shared" si="22"/>
        <v>12</v>
      </c>
      <c r="B13" s="4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5" t="e">
        <f t="shared" si="0"/>
        <v>#DIV/0!</v>
      </c>
      <c r="AC13" s="16" t="e">
        <f t="shared" si="1"/>
        <v>#DIV/0!</v>
      </c>
      <c r="AD13" s="15" t="e">
        <f t="shared" si="2"/>
        <v>#DIV/0!</v>
      </c>
      <c r="AE13" s="17">
        <f t="shared" si="3"/>
        <v>0</v>
      </c>
      <c r="AF13" s="18">
        <f t="shared" si="4"/>
        <v>0</v>
      </c>
      <c r="AG13" s="18">
        <f t="shared" si="5"/>
        <v>0</v>
      </c>
      <c r="AH13" s="18">
        <f t="shared" si="6"/>
        <v>0</v>
      </c>
      <c r="AI13" s="18">
        <f t="shared" si="7"/>
        <v>0</v>
      </c>
      <c r="AJ13" s="18">
        <f t="shared" si="8"/>
        <v>0</v>
      </c>
      <c r="AK13" s="18">
        <f t="shared" si="9"/>
        <v>0</v>
      </c>
      <c r="AL13" s="18">
        <f t="shared" si="10"/>
        <v>0</v>
      </c>
      <c r="AM13" s="18">
        <f t="shared" si="11"/>
        <v>0</v>
      </c>
      <c r="AN13" s="18">
        <f t="shared" si="12"/>
        <v>0</v>
      </c>
      <c r="AO13" s="18">
        <f t="shared" si="13"/>
        <v>0</v>
      </c>
      <c r="AP13" s="19">
        <f t="shared" si="14"/>
        <v>0</v>
      </c>
      <c r="AQ13" s="18">
        <f t="shared" si="15"/>
        <v>0</v>
      </c>
      <c r="AR13" s="18">
        <f t="shared" si="16"/>
        <v>0</v>
      </c>
      <c r="AS13" s="5">
        <f t="shared" si="17"/>
        <v>0</v>
      </c>
      <c r="AT13" s="18">
        <f t="shared" si="18"/>
        <v>0</v>
      </c>
      <c r="AU13" s="18">
        <f t="shared" si="19"/>
        <v>0</v>
      </c>
      <c r="AV13" s="18">
        <f t="shared" si="20"/>
        <v>0</v>
      </c>
      <c r="AW13" s="18" t="b">
        <f t="shared" si="21"/>
        <v>0</v>
      </c>
      <c r="AX13" s="18"/>
      <c r="AY13" s="18"/>
      <c r="AZ13" s="18"/>
      <c r="BA13" s="18"/>
    </row>
    <row r="14" spans="1:53">
      <c r="A14" s="13">
        <f t="shared" si="22"/>
        <v>13</v>
      </c>
      <c r="B14" s="7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 t="e">
        <f t="shared" si="0"/>
        <v>#DIV/0!</v>
      </c>
      <c r="AC14" s="16" t="e">
        <f t="shared" si="1"/>
        <v>#DIV/0!</v>
      </c>
      <c r="AD14" s="15" t="e">
        <f t="shared" si="2"/>
        <v>#DIV/0!</v>
      </c>
      <c r="AE14" s="17">
        <f t="shared" si="3"/>
        <v>0</v>
      </c>
      <c r="AF14" s="18">
        <f t="shared" si="4"/>
        <v>0</v>
      </c>
      <c r="AG14" s="18">
        <f t="shared" si="5"/>
        <v>0</v>
      </c>
      <c r="AH14" s="18">
        <f t="shared" si="6"/>
        <v>0</v>
      </c>
      <c r="AI14" s="18">
        <f t="shared" si="7"/>
        <v>0</v>
      </c>
      <c r="AJ14" s="18">
        <f t="shared" si="8"/>
        <v>0</v>
      </c>
      <c r="AK14" s="18">
        <f t="shared" si="9"/>
        <v>0</v>
      </c>
      <c r="AL14" s="18">
        <f t="shared" si="10"/>
        <v>0</v>
      </c>
      <c r="AM14" s="18">
        <f t="shared" si="11"/>
        <v>0</v>
      </c>
      <c r="AN14" s="18">
        <f t="shared" si="12"/>
        <v>0</v>
      </c>
      <c r="AO14" s="18">
        <f t="shared" si="13"/>
        <v>0</v>
      </c>
      <c r="AP14" s="19">
        <f t="shared" si="14"/>
        <v>0</v>
      </c>
      <c r="AQ14" s="18">
        <f t="shared" si="15"/>
        <v>0</v>
      </c>
      <c r="AR14" s="18">
        <f t="shared" si="16"/>
        <v>0</v>
      </c>
      <c r="AS14" s="5">
        <f t="shared" si="17"/>
        <v>0</v>
      </c>
      <c r="AT14" s="18">
        <f t="shared" si="18"/>
        <v>0</v>
      </c>
      <c r="AU14" s="18"/>
      <c r="AV14" s="18"/>
      <c r="AW14" s="18"/>
      <c r="AX14" s="18"/>
      <c r="AY14" s="18"/>
      <c r="AZ14" s="18"/>
      <c r="BA14" s="18"/>
    </row>
    <row r="15" spans="1:53">
      <c r="A15" s="13">
        <f t="shared" si="22"/>
        <v>14</v>
      </c>
      <c r="B15" s="4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5" t="e">
        <f t="shared" si="0"/>
        <v>#DIV/0!</v>
      </c>
      <c r="AC15" s="16" t="e">
        <f t="shared" si="1"/>
        <v>#DIV/0!</v>
      </c>
      <c r="AD15" s="15" t="e">
        <f t="shared" si="2"/>
        <v>#DIV/0!</v>
      </c>
      <c r="AE15" s="17">
        <f t="shared" si="3"/>
        <v>0</v>
      </c>
      <c r="AF15" s="18">
        <f t="shared" si="4"/>
        <v>0</v>
      </c>
      <c r="AG15" s="18">
        <f t="shared" si="5"/>
        <v>0</v>
      </c>
      <c r="AH15" s="18">
        <f t="shared" si="6"/>
        <v>0</v>
      </c>
      <c r="AI15" s="18">
        <f t="shared" si="7"/>
        <v>0</v>
      </c>
      <c r="AJ15" s="18">
        <f t="shared" si="8"/>
        <v>0</v>
      </c>
      <c r="AK15" s="18">
        <f t="shared" si="9"/>
        <v>0</v>
      </c>
      <c r="AL15" s="18">
        <f t="shared" si="10"/>
        <v>0</v>
      </c>
      <c r="AM15" s="18">
        <f t="shared" si="11"/>
        <v>0</v>
      </c>
      <c r="AN15" s="18">
        <f t="shared" si="12"/>
        <v>0</v>
      </c>
      <c r="AO15" s="18">
        <f t="shared" si="13"/>
        <v>0</v>
      </c>
      <c r="AP15" s="19">
        <f t="shared" si="14"/>
        <v>0</v>
      </c>
      <c r="AQ15" s="18">
        <f t="shared" si="15"/>
        <v>0</v>
      </c>
      <c r="AR15" s="18">
        <f t="shared" si="16"/>
        <v>0</v>
      </c>
      <c r="AS15" s="5">
        <f t="shared" si="17"/>
        <v>0</v>
      </c>
      <c r="AT15" s="18">
        <f t="shared" si="18"/>
        <v>0</v>
      </c>
      <c r="AU15" s="18"/>
      <c r="AV15" s="18"/>
      <c r="AW15" s="18"/>
      <c r="AX15" s="18"/>
      <c r="AY15" s="18"/>
      <c r="AZ15" s="18"/>
      <c r="BA15" s="18"/>
    </row>
    <row r="16" spans="1:53">
      <c r="A16" s="13">
        <f t="shared" si="22"/>
        <v>15</v>
      </c>
      <c r="B16" s="4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 t="e">
        <f t="shared" si="0"/>
        <v>#DIV/0!</v>
      </c>
      <c r="AC16" s="16" t="e">
        <f t="shared" si="1"/>
        <v>#DIV/0!</v>
      </c>
      <c r="AD16" s="15" t="e">
        <f t="shared" si="2"/>
        <v>#DIV/0!</v>
      </c>
      <c r="AE16" s="17">
        <f t="shared" si="3"/>
        <v>0</v>
      </c>
      <c r="AF16" s="18">
        <f t="shared" si="4"/>
        <v>0</v>
      </c>
      <c r="AG16" s="18">
        <f t="shared" si="5"/>
        <v>0</v>
      </c>
      <c r="AH16" s="18">
        <f t="shared" si="6"/>
        <v>0</v>
      </c>
      <c r="AI16" s="18">
        <f t="shared" si="7"/>
        <v>0</v>
      </c>
      <c r="AJ16" s="18">
        <f t="shared" si="8"/>
        <v>0</v>
      </c>
      <c r="AK16" s="18">
        <f t="shared" si="9"/>
        <v>0</v>
      </c>
      <c r="AL16" s="18">
        <f t="shared" si="10"/>
        <v>0</v>
      </c>
      <c r="AM16" s="18">
        <f t="shared" si="11"/>
        <v>0</v>
      </c>
      <c r="AN16" s="18">
        <f t="shared" si="12"/>
        <v>0</v>
      </c>
      <c r="AO16" s="18">
        <f t="shared" si="13"/>
        <v>0</v>
      </c>
      <c r="AP16" s="19">
        <f t="shared" si="14"/>
        <v>0</v>
      </c>
      <c r="AQ16" s="18">
        <f t="shared" si="15"/>
        <v>0</v>
      </c>
      <c r="AR16" s="18">
        <f t="shared" si="16"/>
        <v>0</v>
      </c>
      <c r="AS16" s="5">
        <f t="shared" si="17"/>
        <v>0</v>
      </c>
      <c r="AT16" s="18">
        <f t="shared" si="18"/>
        <v>0</v>
      </c>
      <c r="AU16" s="18"/>
      <c r="AV16" s="18"/>
      <c r="AW16" s="18"/>
      <c r="AX16" s="18"/>
      <c r="AY16" s="18"/>
      <c r="AZ16" s="18"/>
      <c r="BA16" s="18"/>
    </row>
    <row r="17" spans="1:53">
      <c r="A17" s="13">
        <f t="shared" si="22"/>
        <v>16</v>
      </c>
      <c r="B17" s="4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5" t="e">
        <f t="shared" si="0"/>
        <v>#DIV/0!</v>
      </c>
      <c r="AC17" s="16" t="e">
        <f t="shared" si="1"/>
        <v>#DIV/0!</v>
      </c>
      <c r="AD17" s="15" t="e">
        <f t="shared" si="2"/>
        <v>#DIV/0!</v>
      </c>
      <c r="AE17" s="17">
        <f t="shared" si="3"/>
        <v>0</v>
      </c>
      <c r="AF17" s="18">
        <f t="shared" si="4"/>
        <v>0</v>
      </c>
      <c r="AG17" s="18">
        <f t="shared" si="5"/>
        <v>0</v>
      </c>
      <c r="AH17" s="18">
        <f t="shared" si="6"/>
        <v>0</v>
      </c>
      <c r="AI17" s="18">
        <f t="shared" si="7"/>
        <v>0</v>
      </c>
      <c r="AJ17" s="18">
        <f t="shared" si="8"/>
        <v>0</v>
      </c>
      <c r="AK17" s="18">
        <f t="shared" si="9"/>
        <v>0</v>
      </c>
      <c r="AL17" s="18">
        <f t="shared" si="10"/>
        <v>0</v>
      </c>
      <c r="AM17" s="18">
        <f t="shared" si="11"/>
        <v>0</v>
      </c>
      <c r="AN17" s="18">
        <f t="shared" si="12"/>
        <v>0</v>
      </c>
      <c r="AO17" s="18">
        <f t="shared" si="13"/>
        <v>0</v>
      </c>
      <c r="AP17" s="19">
        <f t="shared" si="14"/>
        <v>0</v>
      </c>
      <c r="AQ17" s="18">
        <f t="shared" si="15"/>
        <v>0</v>
      </c>
      <c r="AR17" s="18">
        <f t="shared" si="16"/>
        <v>0</v>
      </c>
      <c r="AS17" s="5">
        <f t="shared" si="17"/>
        <v>0</v>
      </c>
      <c r="AT17" s="18">
        <f t="shared" si="18"/>
        <v>0</v>
      </c>
      <c r="AU17" s="18"/>
      <c r="AV17" s="18"/>
      <c r="AW17" s="18"/>
      <c r="AX17" s="18"/>
      <c r="AY17" s="18"/>
      <c r="AZ17" s="18"/>
      <c r="BA17" s="18"/>
    </row>
    <row r="18" spans="1:53">
      <c r="A18" s="13">
        <f t="shared" si="22"/>
        <v>17</v>
      </c>
      <c r="B18" s="4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 t="e">
        <f t="shared" si="0"/>
        <v>#DIV/0!</v>
      </c>
      <c r="AC18" s="16" t="e">
        <f t="shared" si="1"/>
        <v>#DIV/0!</v>
      </c>
      <c r="AD18" s="15" t="e">
        <f t="shared" si="2"/>
        <v>#DIV/0!</v>
      </c>
      <c r="AE18" s="17">
        <f t="shared" si="3"/>
        <v>0</v>
      </c>
      <c r="AF18" s="18">
        <f t="shared" si="4"/>
        <v>0</v>
      </c>
      <c r="AG18" s="18">
        <f t="shared" si="5"/>
        <v>0</v>
      </c>
      <c r="AH18" s="18">
        <f t="shared" si="6"/>
        <v>0</v>
      </c>
      <c r="AI18" s="18">
        <f t="shared" si="7"/>
        <v>0</v>
      </c>
      <c r="AJ18" s="18">
        <f t="shared" si="8"/>
        <v>0</v>
      </c>
      <c r="AK18" s="18">
        <f t="shared" si="9"/>
        <v>0</v>
      </c>
      <c r="AL18" s="18">
        <f t="shared" si="10"/>
        <v>0</v>
      </c>
      <c r="AM18" s="18">
        <f t="shared" si="11"/>
        <v>0</v>
      </c>
      <c r="AN18" s="18">
        <f t="shared" si="12"/>
        <v>0</v>
      </c>
      <c r="AO18" s="18">
        <f t="shared" si="13"/>
        <v>0</v>
      </c>
      <c r="AP18" s="19">
        <f t="shared" si="14"/>
        <v>0</v>
      </c>
      <c r="AQ18" s="18">
        <f t="shared" si="15"/>
        <v>0</v>
      </c>
      <c r="AR18" s="18">
        <f t="shared" si="16"/>
        <v>0</v>
      </c>
      <c r="AS18" s="5">
        <f t="shared" si="17"/>
        <v>0</v>
      </c>
      <c r="AT18" s="18">
        <f t="shared" si="18"/>
        <v>0</v>
      </c>
      <c r="AU18" s="18"/>
      <c r="AV18" s="18"/>
      <c r="AW18" s="18"/>
      <c r="AX18" s="18"/>
      <c r="AY18" s="18"/>
      <c r="AZ18" s="18"/>
      <c r="BA18" s="18"/>
    </row>
    <row r="19" spans="1:53">
      <c r="A19" s="13">
        <f t="shared" si="22"/>
        <v>18</v>
      </c>
      <c r="B19" s="4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 t="e">
        <f t="shared" si="0"/>
        <v>#DIV/0!</v>
      </c>
      <c r="AC19" s="16" t="e">
        <f t="shared" si="1"/>
        <v>#DIV/0!</v>
      </c>
      <c r="AD19" s="15" t="e">
        <f t="shared" si="2"/>
        <v>#DIV/0!</v>
      </c>
      <c r="AE19" s="17">
        <f t="shared" si="3"/>
        <v>0</v>
      </c>
      <c r="AF19" s="18">
        <f t="shared" si="4"/>
        <v>0</v>
      </c>
      <c r="AG19" s="18">
        <f t="shared" si="5"/>
        <v>0</v>
      </c>
      <c r="AH19" s="18">
        <f t="shared" si="6"/>
        <v>0</v>
      </c>
      <c r="AI19" s="18">
        <f t="shared" si="7"/>
        <v>0</v>
      </c>
      <c r="AJ19" s="18">
        <f t="shared" si="8"/>
        <v>0</v>
      </c>
      <c r="AK19" s="18">
        <f t="shared" si="9"/>
        <v>0</v>
      </c>
      <c r="AL19" s="18">
        <f t="shared" si="10"/>
        <v>0</v>
      </c>
      <c r="AM19" s="18">
        <f t="shared" si="11"/>
        <v>0</v>
      </c>
      <c r="AN19" s="18">
        <f t="shared" si="12"/>
        <v>0</v>
      </c>
      <c r="AO19" s="18">
        <f t="shared" si="13"/>
        <v>0</v>
      </c>
      <c r="AP19" s="19">
        <f t="shared" si="14"/>
        <v>0</v>
      </c>
      <c r="AQ19" s="18">
        <f t="shared" si="15"/>
        <v>0</v>
      </c>
      <c r="AR19" s="18">
        <f t="shared" si="16"/>
        <v>0</v>
      </c>
      <c r="AS19" s="5">
        <f t="shared" si="17"/>
        <v>0</v>
      </c>
      <c r="AT19" s="18">
        <f t="shared" si="18"/>
        <v>0</v>
      </c>
      <c r="AU19" s="18"/>
      <c r="AV19" s="18"/>
      <c r="AW19" s="18"/>
      <c r="AX19" s="18"/>
      <c r="AY19" s="18"/>
      <c r="AZ19" s="18"/>
      <c r="BA19" s="18"/>
    </row>
    <row r="20" spans="1:53">
      <c r="A20" s="13">
        <f t="shared" si="22"/>
        <v>19</v>
      </c>
      <c r="B20" s="4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 t="e">
        <f t="shared" si="0"/>
        <v>#DIV/0!</v>
      </c>
      <c r="AC20" s="16" t="e">
        <f t="shared" si="1"/>
        <v>#DIV/0!</v>
      </c>
      <c r="AD20" s="15" t="e">
        <f t="shared" si="2"/>
        <v>#DIV/0!</v>
      </c>
      <c r="AE20" s="17">
        <f t="shared" si="3"/>
        <v>0</v>
      </c>
      <c r="AF20" s="18">
        <f t="shared" si="4"/>
        <v>0</v>
      </c>
      <c r="AG20" s="18">
        <f t="shared" si="5"/>
        <v>0</v>
      </c>
      <c r="AH20" s="18">
        <f t="shared" si="6"/>
        <v>0</v>
      </c>
      <c r="AI20" s="18">
        <f t="shared" si="7"/>
        <v>0</v>
      </c>
      <c r="AJ20" s="18">
        <f t="shared" si="8"/>
        <v>0</v>
      </c>
      <c r="AK20" s="18">
        <f t="shared" si="9"/>
        <v>0</v>
      </c>
      <c r="AL20" s="18">
        <f t="shared" si="10"/>
        <v>0</v>
      </c>
      <c r="AM20" s="18">
        <f t="shared" si="11"/>
        <v>0</v>
      </c>
      <c r="AN20" s="18">
        <f t="shared" si="12"/>
        <v>0</v>
      </c>
      <c r="AO20" s="18">
        <f t="shared" si="13"/>
        <v>0</v>
      </c>
      <c r="AP20" s="19">
        <f t="shared" si="14"/>
        <v>0</v>
      </c>
      <c r="AQ20" s="18">
        <f t="shared" si="15"/>
        <v>0</v>
      </c>
      <c r="AR20" s="18">
        <f t="shared" si="16"/>
        <v>0</v>
      </c>
      <c r="AS20" s="5">
        <f t="shared" si="17"/>
        <v>0</v>
      </c>
      <c r="AT20" s="18">
        <f t="shared" si="18"/>
        <v>0</v>
      </c>
      <c r="AU20" s="18"/>
      <c r="AV20" s="18"/>
      <c r="AW20" s="18"/>
      <c r="AX20" s="18"/>
      <c r="AY20" s="18"/>
      <c r="AZ20" s="18"/>
      <c r="BA20" s="18"/>
    </row>
    <row r="21" spans="1:53" ht="15.75" customHeight="1">
      <c r="A21" s="13">
        <f t="shared" si="22"/>
        <v>20</v>
      </c>
      <c r="B21" s="4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15" t="e">
        <f t="shared" si="0"/>
        <v>#DIV/0!</v>
      </c>
      <c r="AC21" s="16" t="e">
        <f t="shared" si="1"/>
        <v>#DIV/0!</v>
      </c>
      <c r="AD21" s="15" t="e">
        <f t="shared" si="2"/>
        <v>#DIV/0!</v>
      </c>
      <c r="AE21" s="17">
        <f t="shared" si="3"/>
        <v>0</v>
      </c>
      <c r="AF21" s="18">
        <f t="shared" si="4"/>
        <v>0</v>
      </c>
      <c r="AG21" s="18">
        <f t="shared" si="5"/>
        <v>0</v>
      </c>
      <c r="AH21" s="18">
        <f t="shared" si="6"/>
        <v>0</v>
      </c>
      <c r="AI21" s="18">
        <f t="shared" si="7"/>
        <v>0</v>
      </c>
      <c r="AJ21" s="18">
        <f t="shared" si="8"/>
        <v>0</v>
      </c>
      <c r="AK21" s="18">
        <f t="shared" si="9"/>
        <v>0</v>
      </c>
      <c r="AL21" s="18">
        <f t="shared" si="10"/>
        <v>0</v>
      </c>
      <c r="AM21" s="18">
        <f t="shared" si="11"/>
        <v>0</v>
      </c>
      <c r="AN21" s="18">
        <f t="shared" si="12"/>
        <v>0</v>
      </c>
      <c r="AO21" s="18">
        <f t="shared" si="13"/>
        <v>0</v>
      </c>
      <c r="AP21" s="19">
        <f t="shared" si="14"/>
        <v>0</v>
      </c>
      <c r="AQ21" s="18">
        <f t="shared" si="15"/>
        <v>0</v>
      </c>
      <c r="AR21" s="18">
        <f t="shared" si="16"/>
        <v>0</v>
      </c>
      <c r="AS21" s="5">
        <f t="shared" si="17"/>
        <v>0</v>
      </c>
      <c r="AT21" s="18">
        <f t="shared" si="18"/>
        <v>0</v>
      </c>
      <c r="AU21" s="18"/>
      <c r="AV21" s="18"/>
      <c r="AW21" s="18"/>
      <c r="AX21" s="18"/>
      <c r="AY21" s="18"/>
      <c r="AZ21" s="18"/>
      <c r="BA21" s="18"/>
    </row>
    <row r="22" spans="1:53" ht="15.75" customHeight="1">
      <c r="A22" s="13">
        <f t="shared" si="22"/>
        <v>21</v>
      </c>
      <c r="B22" s="4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4"/>
      <c r="Q22" s="14"/>
      <c r="R22" s="14"/>
      <c r="S22" s="14"/>
      <c r="T22" s="14"/>
      <c r="U22" s="14"/>
      <c r="V22" s="20"/>
      <c r="W22" s="20"/>
      <c r="X22" s="20"/>
      <c r="Y22" s="20"/>
      <c r="Z22" s="20"/>
      <c r="AA22" s="20"/>
      <c r="AB22" s="15" t="e">
        <f t="shared" si="0"/>
        <v>#DIV/0!</v>
      </c>
      <c r="AC22" s="16" t="e">
        <f t="shared" si="1"/>
        <v>#DIV/0!</v>
      </c>
      <c r="AD22" s="15" t="e">
        <f t="shared" si="2"/>
        <v>#DIV/0!</v>
      </c>
      <c r="AE22" s="17">
        <f t="shared" si="3"/>
        <v>0</v>
      </c>
      <c r="AF22" s="18">
        <f t="shared" si="4"/>
        <v>0</v>
      </c>
      <c r="AG22" s="18">
        <f t="shared" si="5"/>
        <v>0</v>
      </c>
      <c r="AH22" s="18">
        <f t="shared" si="6"/>
        <v>0</v>
      </c>
      <c r="AI22" s="18">
        <f t="shared" si="7"/>
        <v>0</v>
      </c>
      <c r="AJ22" s="18">
        <f t="shared" si="8"/>
        <v>0</v>
      </c>
      <c r="AK22" s="18">
        <f t="shared" si="9"/>
        <v>0</v>
      </c>
      <c r="AL22" s="18">
        <f t="shared" si="10"/>
        <v>0</v>
      </c>
      <c r="AM22" s="18">
        <f t="shared" si="11"/>
        <v>0</v>
      </c>
      <c r="AN22" s="18">
        <f t="shared" si="12"/>
        <v>0</v>
      </c>
      <c r="AO22" s="18">
        <f t="shared" si="13"/>
        <v>0</v>
      </c>
      <c r="AP22" s="19">
        <f t="shared" si="14"/>
        <v>0</v>
      </c>
      <c r="AQ22" s="18">
        <f t="shared" si="15"/>
        <v>0</v>
      </c>
      <c r="AR22" s="18">
        <f t="shared" si="16"/>
        <v>0</v>
      </c>
      <c r="AS22" s="5">
        <f t="shared" si="17"/>
        <v>0</v>
      </c>
      <c r="AT22" s="18">
        <f t="shared" si="18"/>
        <v>0</v>
      </c>
      <c r="AU22" s="18"/>
      <c r="AV22" s="18"/>
      <c r="AW22" s="18"/>
      <c r="AX22" s="18"/>
      <c r="AY22" s="18"/>
      <c r="AZ22" s="18"/>
      <c r="BA22" s="18"/>
    </row>
    <row r="23" spans="1:53" ht="15.75" customHeight="1">
      <c r="A23" s="13">
        <f t="shared" si="22"/>
        <v>22</v>
      </c>
      <c r="B23" s="4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4"/>
      <c r="Q23" s="14"/>
      <c r="R23" s="14"/>
      <c r="S23" s="14"/>
      <c r="T23" s="14"/>
      <c r="U23" s="14"/>
      <c r="V23" s="20"/>
      <c r="W23" s="20"/>
      <c r="X23" s="20"/>
      <c r="Y23" s="20"/>
      <c r="Z23" s="20"/>
      <c r="AA23" s="20"/>
      <c r="AB23" s="15" t="e">
        <f t="shared" si="0"/>
        <v>#DIV/0!</v>
      </c>
      <c r="AC23" s="16" t="e">
        <f t="shared" si="1"/>
        <v>#DIV/0!</v>
      </c>
      <c r="AD23" s="15" t="e">
        <f t="shared" si="2"/>
        <v>#DIV/0!</v>
      </c>
      <c r="AE23" s="17">
        <f t="shared" si="3"/>
        <v>0</v>
      </c>
      <c r="AF23" s="18">
        <f t="shared" si="4"/>
        <v>0</v>
      </c>
      <c r="AG23" s="18">
        <f t="shared" si="5"/>
        <v>0</v>
      </c>
      <c r="AH23" s="18">
        <f t="shared" si="6"/>
        <v>0</v>
      </c>
      <c r="AI23" s="18">
        <f t="shared" si="7"/>
        <v>0</v>
      </c>
      <c r="AJ23" s="18">
        <f t="shared" si="8"/>
        <v>0</v>
      </c>
      <c r="AK23" s="18">
        <f t="shared" si="9"/>
        <v>0</v>
      </c>
      <c r="AL23" s="18">
        <f t="shared" si="10"/>
        <v>0</v>
      </c>
      <c r="AM23" s="18">
        <f t="shared" si="11"/>
        <v>0</v>
      </c>
      <c r="AN23" s="18">
        <f t="shared" si="12"/>
        <v>0</v>
      </c>
      <c r="AO23" s="18">
        <f t="shared" si="13"/>
        <v>0</v>
      </c>
      <c r="AP23" s="19">
        <f t="shared" si="14"/>
        <v>0</v>
      </c>
      <c r="AQ23" s="18">
        <f t="shared" si="15"/>
        <v>0</v>
      </c>
      <c r="AR23" s="18">
        <f t="shared" si="16"/>
        <v>0</v>
      </c>
      <c r="AS23" s="5">
        <f t="shared" si="17"/>
        <v>0</v>
      </c>
      <c r="AT23" s="18">
        <f t="shared" si="18"/>
        <v>0</v>
      </c>
      <c r="AU23" s="18"/>
      <c r="AV23" s="18"/>
      <c r="AW23" s="18"/>
      <c r="AX23" s="18"/>
      <c r="AY23" s="18"/>
      <c r="AZ23" s="18"/>
      <c r="BA23" s="18"/>
    </row>
    <row r="24" spans="1:53" ht="15.75" customHeight="1">
      <c r="A24" s="13">
        <f t="shared" si="22"/>
        <v>23</v>
      </c>
      <c r="B24" s="43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4"/>
      <c r="Q24" s="14"/>
      <c r="R24" s="14"/>
      <c r="S24" s="14"/>
      <c r="T24" s="14"/>
      <c r="U24" s="14"/>
      <c r="V24" s="20"/>
      <c r="W24" s="20"/>
      <c r="X24" s="20"/>
      <c r="Y24" s="20"/>
      <c r="Z24" s="20"/>
      <c r="AA24" s="20"/>
      <c r="AB24" s="15" t="e">
        <f t="shared" si="0"/>
        <v>#DIV/0!</v>
      </c>
      <c r="AC24" s="16" t="e">
        <f t="shared" si="1"/>
        <v>#DIV/0!</v>
      </c>
      <c r="AD24" s="15" t="e">
        <f t="shared" si="2"/>
        <v>#DIV/0!</v>
      </c>
      <c r="AE24" s="17">
        <f t="shared" si="3"/>
        <v>0</v>
      </c>
      <c r="AF24" s="18">
        <f t="shared" si="4"/>
        <v>0</v>
      </c>
      <c r="AG24" s="18">
        <f t="shared" si="5"/>
        <v>0</v>
      </c>
      <c r="AH24" s="18">
        <f t="shared" si="6"/>
        <v>0</v>
      </c>
      <c r="AI24" s="18">
        <f t="shared" si="7"/>
        <v>0</v>
      </c>
      <c r="AJ24" s="18">
        <f t="shared" si="8"/>
        <v>0</v>
      </c>
      <c r="AK24" s="18">
        <f t="shared" si="9"/>
        <v>0</v>
      </c>
      <c r="AL24" s="18">
        <f t="shared" si="10"/>
        <v>0</v>
      </c>
      <c r="AM24" s="18">
        <f t="shared" si="11"/>
        <v>0</v>
      </c>
      <c r="AN24" s="18">
        <f t="shared" si="12"/>
        <v>0</v>
      </c>
      <c r="AO24" s="18">
        <f t="shared" si="13"/>
        <v>0</v>
      </c>
      <c r="AP24" s="19">
        <f t="shared" si="14"/>
        <v>0</v>
      </c>
      <c r="AQ24" s="18">
        <f t="shared" si="15"/>
        <v>0</v>
      </c>
      <c r="AR24" s="18">
        <f t="shared" si="16"/>
        <v>0</v>
      </c>
      <c r="AS24" s="5">
        <f t="shared" si="17"/>
        <v>0</v>
      </c>
      <c r="AT24" s="18">
        <f t="shared" si="18"/>
        <v>0</v>
      </c>
      <c r="AU24" s="18"/>
      <c r="AV24" s="18"/>
      <c r="AW24" s="18"/>
      <c r="AX24" s="18"/>
      <c r="AY24" s="18"/>
      <c r="AZ24" s="18"/>
      <c r="BA24" s="18"/>
    </row>
    <row r="25" spans="1:53" ht="15.75" customHeight="1">
      <c r="A25" s="13">
        <f t="shared" si="22"/>
        <v>24</v>
      </c>
      <c r="B25" s="4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4"/>
      <c r="Q25" s="14"/>
      <c r="R25" s="14"/>
      <c r="S25" s="14"/>
      <c r="T25" s="14"/>
      <c r="U25" s="14"/>
      <c r="V25" s="20"/>
      <c r="W25" s="20"/>
      <c r="X25" s="20"/>
      <c r="Y25" s="20"/>
      <c r="Z25" s="20"/>
      <c r="AA25" s="20"/>
      <c r="AB25" s="15" t="e">
        <f t="shared" si="0"/>
        <v>#DIV/0!</v>
      </c>
      <c r="AC25" s="16" t="e">
        <f t="shared" si="1"/>
        <v>#DIV/0!</v>
      </c>
      <c r="AD25" s="15" t="e">
        <f t="shared" si="2"/>
        <v>#DIV/0!</v>
      </c>
      <c r="AE25" s="17">
        <f t="shared" si="3"/>
        <v>0</v>
      </c>
      <c r="AF25" s="18">
        <f t="shared" si="4"/>
        <v>0</v>
      </c>
      <c r="AG25" s="18">
        <f t="shared" si="5"/>
        <v>0</v>
      </c>
      <c r="AH25" s="18">
        <f t="shared" si="6"/>
        <v>0</v>
      </c>
      <c r="AI25" s="18">
        <f t="shared" si="7"/>
        <v>0</v>
      </c>
      <c r="AJ25" s="18">
        <f t="shared" si="8"/>
        <v>0</v>
      </c>
      <c r="AK25" s="18">
        <f t="shared" si="9"/>
        <v>0</v>
      </c>
      <c r="AL25" s="18">
        <f t="shared" si="10"/>
        <v>0</v>
      </c>
      <c r="AM25" s="18">
        <f t="shared" si="11"/>
        <v>0</v>
      </c>
      <c r="AN25" s="18">
        <f t="shared" si="12"/>
        <v>0</v>
      </c>
      <c r="AO25" s="18">
        <f t="shared" si="13"/>
        <v>0</v>
      </c>
      <c r="AP25" s="19">
        <f t="shared" si="14"/>
        <v>0</v>
      </c>
      <c r="AQ25" s="18">
        <f t="shared" si="15"/>
        <v>0</v>
      </c>
      <c r="AR25" s="18">
        <f t="shared" si="16"/>
        <v>0</v>
      </c>
      <c r="AS25" s="5">
        <f t="shared" si="17"/>
        <v>0</v>
      </c>
      <c r="AT25" s="18">
        <f t="shared" si="18"/>
        <v>0</v>
      </c>
      <c r="AU25" s="18"/>
      <c r="AV25" s="18"/>
      <c r="AW25" s="18"/>
      <c r="AX25" s="18"/>
      <c r="AY25" s="18"/>
      <c r="AZ25" s="18"/>
      <c r="BA25" s="18"/>
    </row>
    <row r="26" spans="1:53" ht="15.75" customHeight="1">
      <c r="A26" s="13">
        <f t="shared" si="22"/>
        <v>25</v>
      </c>
      <c r="B26" s="43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4"/>
      <c r="Q26" s="14"/>
      <c r="R26" s="14"/>
      <c r="S26" s="14"/>
      <c r="T26" s="14"/>
      <c r="U26" s="14"/>
      <c r="V26" s="20"/>
      <c r="W26" s="20"/>
      <c r="X26" s="20"/>
      <c r="Y26" s="20"/>
      <c r="Z26" s="20"/>
      <c r="AA26" s="20"/>
      <c r="AB26" s="15" t="e">
        <f t="shared" si="0"/>
        <v>#DIV/0!</v>
      </c>
      <c r="AC26" s="16" t="e">
        <f t="shared" si="1"/>
        <v>#DIV/0!</v>
      </c>
      <c r="AD26" s="15" t="e">
        <f t="shared" si="2"/>
        <v>#DIV/0!</v>
      </c>
      <c r="AE26" s="17">
        <f t="shared" si="3"/>
        <v>0</v>
      </c>
      <c r="AF26" s="18">
        <f t="shared" si="4"/>
        <v>0</v>
      </c>
      <c r="AG26" s="18">
        <f t="shared" si="5"/>
        <v>0</v>
      </c>
      <c r="AH26" s="18">
        <f t="shared" si="6"/>
        <v>0</v>
      </c>
      <c r="AI26" s="18">
        <f t="shared" si="7"/>
        <v>0</v>
      </c>
      <c r="AJ26" s="18">
        <f t="shared" si="8"/>
        <v>0</v>
      </c>
      <c r="AK26" s="18">
        <f t="shared" si="9"/>
        <v>0</v>
      </c>
      <c r="AL26" s="18">
        <f t="shared" si="10"/>
        <v>0</v>
      </c>
      <c r="AM26" s="18">
        <f t="shared" si="11"/>
        <v>0</v>
      </c>
      <c r="AN26" s="18">
        <f t="shared" si="12"/>
        <v>0</v>
      </c>
      <c r="AO26" s="18">
        <f t="shared" si="13"/>
        <v>0</v>
      </c>
      <c r="AP26" s="19">
        <f t="shared" si="14"/>
        <v>0</v>
      </c>
      <c r="AQ26" s="18">
        <f t="shared" si="15"/>
        <v>0</v>
      </c>
      <c r="AR26" s="18">
        <f t="shared" si="16"/>
        <v>0</v>
      </c>
      <c r="AS26" s="5">
        <f t="shared" si="17"/>
        <v>0</v>
      </c>
      <c r="AT26" s="18">
        <f t="shared" si="18"/>
        <v>0</v>
      </c>
      <c r="AU26" s="18"/>
      <c r="AV26" s="18"/>
      <c r="AW26" s="18"/>
      <c r="AX26" s="18"/>
      <c r="AY26" s="18"/>
      <c r="AZ26" s="18"/>
      <c r="BA26" s="18"/>
    </row>
    <row r="27" spans="1:53" ht="15.75" customHeight="1">
      <c r="A27" s="13">
        <f t="shared" si="22"/>
        <v>26</v>
      </c>
      <c r="B27" s="4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4"/>
      <c r="Q27" s="14"/>
      <c r="R27" s="14"/>
      <c r="S27" s="14"/>
      <c r="T27" s="14"/>
      <c r="U27" s="14"/>
      <c r="V27" s="20"/>
      <c r="W27" s="20"/>
      <c r="X27" s="20"/>
      <c r="Y27" s="20"/>
      <c r="Z27" s="20"/>
      <c r="AA27" s="20"/>
      <c r="AB27" s="15" t="e">
        <f t="shared" si="0"/>
        <v>#DIV/0!</v>
      </c>
      <c r="AC27" s="16" t="e">
        <f t="shared" si="1"/>
        <v>#DIV/0!</v>
      </c>
      <c r="AD27" s="15" t="e">
        <f t="shared" si="2"/>
        <v>#DIV/0!</v>
      </c>
      <c r="AE27" s="17">
        <f t="shared" si="3"/>
        <v>0</v>
      </c>
      <c r="AF27" s="18">
        <f t="shared" si="4"/>
        <v>0</v>
      </c>
      <c r="AG27" s="18">
        <f t="shared" si="5"/>
        <v>0</v>
      </c>
      <c r="AH27" s="18">
        <f t="shared" si="6"/>
        <v>0</v>
      </c>
      <c r="AI27" s="18">
        <f t="shared" si="7"/>
        <v>0</v>
      </c>
      <c r="AJ27" s="18">
        <f t="shared" si="8"/>
        <v>0</v>
      </c>
      <c r="AK27" s="18">
        <f t="shared" si="9"/>
        <v>0</v>
      </c>
      <c r="AL27" s="18">
        <f t="shared" si="10"/>
        <v>0</v>
      </c>
      <c r="AM27" s="18">
        <f t="shared" si="11"/>
        <v>0</v>
      </c>
      <c r="AN27" s="18">
        <f t="shared" si="12"/>
        <v>0</v>
      </c>
      <c r="AO27" s="18">
        <f t="shared" si="13"/>
        <v>0</v>
      </c>
      <c r="AP27" s="19">
        <f t="shared" si="14"/>
        <v>0</v>
      </c>
      <c r="AQ27" s="18">
        <f t="shared" si="15"/>
        <v>0</v>
      </c>
      <c r="AR27" s="18">
        <f t="shared" si="16"/>
        <v>0</v>
      </c>
      <c r="AS27" s="5">
        <f t="shared" si="17"/>
        <v>0</v>
      </c>
      <c r="AT27" s="18">
        <f t="shared" si="18"/>
        <v>0</v>
      </c>
      <c r="AU27" s="18"/>
      <c r="AV27" s="18"/>
      <c r="AW27" s="18"/>
      <c r="AX27" s="18"/>
      <c r="AY27" s="18"/>
      <c r="AZ27" s="18"/>
      <c r="BA27" s="18"/>
    </row>
    <row r="28" spans="1:53" ht="15.75" customHeight="1">
      <c r="A28" s="13">
        <f t="shared" si="22"/>
        <v>27</v>
      </c>
      <c r="B28" s="4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4"/>
      <c r="Q28" s="14"/>
      <c r="R28" s="14"/>
      <c r="S28" s="14"/>
      <c r="T28" s="14"/>
      <c r="U28" s="14"/>
      <c r="V28" s="20"/>
      <c r="W28" s="20"/>
      <c r="X28" s="20"/>
      <c r="Y28" s="20"/>
      <c r="Z28" s="20"/>
      <c r="AA28" s="20"/>
      <c r="AB28" s="15" t="e">
        <f t="shared" si="0"/>
        <v>#DIV/0!</v>
      </c>
      <c r="AC28" s="16" t="e">
        <f t="shared" si="1"/>
        <v>#DIV/0!</v>
      </c>
      <c r="AD28" s="15" t="e">
        <f t="shared" si="2"/>
        <v>#DIV/0!</v>
      </c>
      <c r="AE28" s="17">
        <f t="shared" si="3"/>
        <v>0</v>
      </c>
      <c r="AF28" s="18">
        <f t="shared" si="4"/>
        <v>0</v>
      </c>
      <c r="AG28" s="18">
        <f t="shared" si="5"/>
        <v>0</v>
      </c>
      <c r="AH28" s="18">
        <f t="shared" si="6"/>
        <v>0</v>
      </c>
      <c r="AI28" s="18">
        <f t="shared" si="7"/>
        <v>0</v>
      </c>
      <c r="AJ28" s="18">
        <f t="shared" si="8"/>
        <v>0</v>
      </c>
      <c r="AK28" s="18">
        <f t="shared" si="9"/>
        <v>0</v>
      </c>
      <c r="AL28" s="18">
        <f t="shared" si="10"/>
        <v>0</v>
      </c>
      <c r="AM28" s="18">
        <f t="shared" si="11"/>
        <v>0</v>
      </c>
      <c r="AN28" s="18">
        <f t="shared" si="12"/>
        <v>0</v>
      </c>
      <c r="AO28" s="18">
        <f t="shared" si="13"/>
        <v>0</v>
      </c>
      <c r="AP28" s="19">
        <f t="shared" si="14"/>
        <v>0</v>
      </c>
      <c r="AQ28" s="18">
        <f t="shared" si="15"/>
        <v>0</v>
      </c>
      <c r="AR28" s="18">
        <f t="shared" si="16"/>
        <v>0</v>
      </c>
      <c r="AS28" s="5">
        <f t="shared" si="17"/>
        <v>0</v>
      </c>
      <c r="AT28" s="18">
        <f t="shared" si="18"/>
        <v>0</v>
      </c>
      <c r="AU28" s="18"/>
      <c r="AV28" s="18"/>
      <c r="AW28" s="18"/>
      <c r="AX28" s="18"/>
      <c r="AY28" s="18"/>
      <c r="AZ28" s="18"/>
      <c r="BA28" s="18"/>
    </row>
    <row r="29" spans="1:53" ht="15.75" customHeight="1">
      <c r="A29" s="13">
        <f t="shared" si="22"/>
        <v>28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4"/>
      <c r="Q29" s="14"/>
      <c r="R29" s="14"/>
      <c r="S29" s="14"/>
      <c r="T29" s="14"/>
      <c r="U29" s="14"/>
      <c r="V29" s="20"/>
      <c r="W29" s="20"/>
      <c r="X29" s="20"/>
      <c r="Y29" s="20"/>
      <c r="Z29" s="20"/>
      <c r="AA29" s="20"/>
      <c r="AB29" s="15" t="e">
        <f t="shared" si="0"/>
        <v>#DIV/0!</v>
      </c>
      <c r="AC29" s="16" t="e">
        <f t="shared" si="1"/>
        <v>#DIV/0!</v>
      </c>
      <c r="AD29" s="15" t="e">
        <f t="shared" si="2"/>
        <v>#DIV/0!</v>
      </c>
      <c r="AE29" s="17">
        <f t="shared" si="3"/>
        <v>0</v>
      </c>
      <c r="AF29" s="18">
        <f t="shared" si="4"/>
        <v>0</v>
      </c>
      <c r="AG29" s="18">
        <f t="shared" si="5"/>
        <v>0</v>
      </c>
      <c r="AH29" s="18">
        <f t="shared" si="6"/>
        <v>0</v>
      </c>
      <c r="AI29" s="18">
        <f t="shared" si="7"/>
        <v>0</v>
      </c>
      <c r="AJ29" s="18">
        <f t="shared" si="8"/>
        <v>0</v>
      </c>
      <c r="AK29" s="18">
        <f t="shared" si="9"/>
        <v>0</v>
      </c>
      <c r="AL29" s="18">
        <f t="shared" si="10"/>
        <v>0</v>
      </c>
      <c r="AM29" s="18">
        <f t="shared" si="11"/>
        <v>0</v>
      </c>
      <c r="AN29" s="18">
        <f t="shared" si="12"/>
        <v>0</v>
      </c>
      <c r="AO29" s="18">
        <f t="shared" si="13"/>
        <v>0</v>
      </c>
      <c r="AP29" s="19">
        <f t="shared" si="14"/>
        <v>0</v>
      </c>
      <c r="AQ29" s="18">
        <f t="shared" si="15"/>
        <v>0</v>
      </c>
      <c r="AR29" s="18">
        <f t="shared" si="16"/>
        <v>0</v>
      </c>
      <c r="AS29" s="5">
        <f t="shared" si="17"/>
        <v>0</v>
      </c>
      <c r="AT29" s="18">
        <f t="shared" si="18"/>
        <v>0</v>
      </c>
      <c r="AU29" s="18"/>
      <c r="AV29" s="18"/>
      <c r="AW29" s="18"/>
      <c r="AX29" s="18"/>
      <c r="AY29" s="18"/>
      <c r="AZ29" s="18"/>
      <c r="BA29" s="18"/>
    </row>
    <row r="30" spans="1:53" ht="15.75" customHeight="1">
      <c r="A30" s="13">
        <f t="shared" si="22"/>
        <v>29</v>
      </c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4"/>
      <c r="Q30" s="14"/>
      <c r="R30" s="14"/>
      <c r="S30" s="14"/>
      <c r="T30" s="14"/>
      <c r="U30" s="14"/>
      <c r="V30" s="20"/>
      <c r="W30" s="20"/>
      <c r="X30" s="20"/>
      <c r="Y30" s="20"/>
      <c r="Z30" s="20"/>
      <c r="AA30" s="20"/>
      <c r="AB30" s="15" t="e">
        <f t="shared" si="0"/>
        <v>#DIV/0!</v>
      </c>
      <c r="AC30" s="16" t="e">
        <f t="shared" si="1"/>
        <v>#DIV/0!</v>
      </c>
      <c r="AD30" s="15" t="e">
        <f t="shared" si="2"/>
        <v>#DIV/0!</v>
      </c>
      <c r="AE30" s="17">
        <f t="shared" si="3"/>
        <v>0</v>
      </c>
      <c r="AF30" s="18">
        <f t="shared" si="4"/>
        <v>0</v>
      </c>
      <c r="AG30" s="18">
        <f t="shared" si="5"/>
        <v>0</v>
      </c>
      <c r="AH30" s="18">
        <f t="shared" si="6"/>
        <v>0</v>
      </c>
      <c r="AI30" s="18">
        <f t="shared" si="7"/>
        <v>0</v>
      </c>
      <c r="AJ30" s="18">
        <f t="shared" si="8"/>
        <v>0</v>
      </c>
      <c r="AK30" s="18">
        <f t="shared" si="9"/>
        <v>0</v>
      </c>
      <c r="AL30" s="18">
        <f t="shared" si="10"/>
        <v>0</v>
      </c>
      <c r="AM30" s="18">
        <f t="shared" si="11"/>
        <v>0</v>
      </c>
      <c r="AN30" s="18">
        <f t="shared" si="12"/>
        <v>0</v>
      </c>
      <c r="AO30" s="18">
        <f t="shared" si="13"/>
        <v>0</v>
      </c>
      <c r="AP30" s="19">
        <f t="shared" si="14"/>
        <v>0</v>
      </c>
      <c r="AQ30" s="18">
        <f t="shared" si="15"/>
        <v>0</v>
      </c>
      <c r="AR30" s="18">
        <f t="shared" si="16"/>
        <v>0</v>
      </c>
      <c r="AS30" s="5">
        <f t="shared" si="17"/>
        <v>0</v>
      </c>
      <c r="AT30" s="18">
        <f t="shared" si="18"/>
        <v>0</v>
      </c>
      <c r="AU30" s="18"/>
      <c r="AV30" s="18"/>
      <c r="AW30" s="18"/>
      <c r="AX30" s="18"/>
      <c r="AY30" s="18"/>
      <c r="AZ30" s="18"/>
      <c r="BA30" s="18"/>
    </row>
    <row r="31" spans="1:53" ht="15.75" customHeight="1">
      <c r="A31" s="13">
        <f t="shared" si="22"/>
        <v>30</v>
      </c>
      <c r="B31" s="2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4"/>
      <c r="Q31" s="14"/>
      <c r="R31" s="14"/>
      <c r="S31" s="14"/>
      <c r="T31" s="14"/>
      <c r="U31" s="14"/>
      <c r="V31" s="20"/>
      <c r="W31" s="20"/>
      <c r="X31" s="20"/>
      <c r="Y31" s="20"/>
      <c r="Z31" s="20"/>
      <c r="AA31" s="20"/>
      <c r="AB31" s="15" t="e">
        <f t="shared" si="0"/>
        <v>#DIV/0!</v>
      </c>
      <c r="AC31" s="16" t="e">
        <f t="shared" si="1"/>
        <v>#DIV/0!</v>
      </c>
      <c r="AD31" s="15" t="e">
        <f t="shared" si="2"/>
        <v>#DIV/0!</v>
      </c>
      <c r="AE31" s="17">
        <f t="shared" si="3"/>
        <v>0</v>
      </c>
      <c r="AF31" s="18">
        <f t="shared" si="4"/>
        <v>0</v>
      </c>
      <c r="AG31" s="18">
        <f t="shared" si="5"/>
        <v>0</v>
      </c>
      <c r="AH31" s="18">
        <f t="shared" si="6"/>
        <v>0</v>
      </c>
      <c r="AI31" s="18">
        <f t="shared" si="7"/>
        <v>0</v>
      </c>
      <c r="AJ31" s="18">
        <f t="shared" si="8"/>
        <v>0</v>
      </c>
      <c r="AK31" s="18">
        <f t="shared" si="9"/>
        <v>0</v>
      </c>
      <c r="AL31" s="18">
        <f t="shared" si="10"/>
        <v>0</v>
      </c>
      <c r="AM31" s="18">
        <f t="shared" si="11"/>
        <v>0</v>
      </c>
      <c r="AN31" s="18">
        <f t="shared" si="12"/>
        <v>0</v>
      </c>
      <c r="AO31" s="18">
        <f t="shared" si="13"/>
        <v>0</v>
      </c>
      <c r="AP31" s="19">
        <f t="shared" si="14"/>
        <v>0</v>
      </c>
      <c r="AQ31" s="18">
        <f t="shared" si="15"/>
        <v>0</v>
      </c>
      <c r="AR31" s="18">
        <f t="shared" si="16"/>
        <v>0</v>
      </c>
      <c r="AS31" s="5">
        <f t="shared" si="17"/>
        <v>0</v>
      </c>
      <c r="AT31" s="18">
        <f t="shared" si="18"/>
        <v>0</v>
      </c>
      <c r="AU31" s="18"/>
      <c r="AV31" s="18"/>
      <c r="AW31" s="18"/>
      <c r="AX31" s="18"/>
      <c r="AY31" s="18"/>
      <c r="AZ31" s="18"/>
      <c r="BA31" s="18"/>
    </row>
    <row r="32" spans="1:53" ht="36.75" customHeight="1">
      <c r="A32" s="20"/>
      <c r="B32" s="23" t="s">
        <v>56</v>
      </c>
      <c r="C32" s="24">
        <f t="shared" ref="C32:AA32" si="23">AVERAGE(C2:C31)</f>
        <v>6.5</v>
      </c>
      <c r="D32" s="24">
        <f t="shared" si="23"/>
        <v>6.666666666666667</v>
      </c>
      <c r="E32" s="24">
        <f t="shared" si="23"/>
        <v>6.5</v>
      </c>
      <c r="F32" s="24">
        <f t="shared" si="23"/>
        <v>6</v>
      </c>
      <c r="G32" s="24">
        <f t="shared" si="23"/>
        <v>7.833333333333333</v>
      </c>
      <c r="H32" s="24">
        <f t="shared" si="23"/>
        <v>7.666666666666667</v>
      </c>
      <c r="I32" s="24">
        <f t="shared" si="23"/>
        <v>5.333333333333333</v>
      </c>
      <c r="J32" s="24">
        <f t="shared" si="23"/>
        <v>6.833333333333333</v>
      </c>
      <c r="K32" s="24">
        <f t="shared" si="23"/>
        <v>6.666666666666667</v>
      </c>
      <c r="L32" s="24">
        <f t="shared" si="23"/>
        <v>6</v>
      </c>
      <c r="M32" s="24">
        <f t="shared" si="23"/>
        <v>7.333333333333333</v>
      </c>
      <c r="N32" s="24">
        <f t="shared" si="23"/>
        <v>6.5</v>
      </c>
      <c r="O32" s="24">
        <f t="shared" si="23"/>
        <v>7.833333333333333</v>
      </c>
      <c r="P32" s="24">
        <f t="shared" si="23"/>
        <v>4.833333333333333</v>
      </c>
      <c r="Q32" s="24">
        <f t="shared" si="23"/>
        <v>8.5</v>
      </c>
      <c r="R32" s="24">
        <f t="shared" si="23"/>
        <v>9.3333333333333339</v>
      </c>
      <c r="S32" s="24" t="e">
        <f t="shared" si="23"/>
        <v>#DIV/0!</v>
      </c>
      <c r="T32" s="24" t="e">
        <f t="shared" si="23"/>
        <v>#DIV/0!</v>
      </c>
      <c r="U32" s="24" t="e">
        <f t="shared" si="23"/>
        <v>#DIV/0!</v>
      </c>
      <c r="V32" s="24" t="e">
        <f t="shared" si="23"/>
        <v>#DIV/0!</v>
      </c>
      <c r="W32" s="24" t="e">
        <f t="shared" si="23"/>
        <v>#DIV/0!</v>
      </c>
      <c r="X32" s="24" t="e">
        <f t="shared" si="23"/>
        <v>#DIV/0!</v>
      </c>
      <c r="Y32" s="24" t="e">
        <f t="shared" si="23"/>
        <v>#DIV/0!</v>
      </c>
      <c r="Z32" s="24" t="e">
        <f t="shared" si="23"/>
        <v>#DIV/0!</v>
      </c>
      <c r="AA32" s="24" t="e">
        <f t="shared" si="23"/>
        <v>#DIV/0!</v>
      </c>
      <c r="AB32" s="24">
        <f t="shared" ref="AB32:AB34" si="24">AVERAGE(IFERROR(C32:AA32,FALSE))</f>
        <v>0</v>
      </c>
      <c r="AC32" s="25">
        <f t="shared" ref="AC32:AD32" si="25">AVERAGE(IFERROR(AC2:AC31,FALSE))</f>
        <v>0</v>
      </c>
      <c r="AD32" s="25">
        <f t="shared" si="25"/>
        <v>0</v>
      </c>
      <c r="AE32" s="17"/>
    </row>
    <row r="33" spans="1:31" ht="21" customHeight="1">
      <c r="A33" s="20"/>
      <c r="B33" s="27" t="s">
        <v>57</v>
      </c>
      <c r="C33" s="28">
        <f t="shared" ref="C33:AA33" si="26">(SUM(C$35:C$43)/C$50*100)</f>
        <v>100</v>
      </c>
      <c r="D33" s="28">
        <f t="shared" si="26"/>
        <v>100</v>
      </c>
      <c r="E33" s="28">
        <f t="shared" si="26"/>
        <v>100</v>
      </c>
      <c r="F33" s="28">
        <f t="shared" si="26"/>
        <v>100</v>
      </c>
      <c r="G33" s="28">
        <f t="shared" si="26"/>
        <v>100</v>
      </c>
      <c r="H33" s="28">
        <f t="shared" si="26"/>
        <v>100</v>
      </c>
      <c r="I33" s="28">
        <f t="shared" si="26"/>
        <v>100</v>
      </c>
      <c r="J33" s="28">
        <f t="shared" si="26"/>
        <v>100</v>
      </c>
      <c r="K33" s="28">
        <f t="shared" si="26"/>
        <v>100</v>
      </c>
      <c r="L33" s="28">
        <f t="shared" si="26"/>
        <v>100</v>
      </c>
      <c r="M33" s="28">
        <f t="shared" si="26"/>
        <v>100</v>
      </c>
      <c r="N33" s="28">
        <f t="shared" si="26"/>
        <v>100</v>
      </c>
      <c r="O33" s="28">
        <f t="shared" si="26"/>
        <v>100</v>
      </c>
      <c r="P33" s="28">
        <f t="shared" si="26"/>
        <v>100</v>
      </c>
      <c r="Q33" s="28">
        <f t="shared" si="26"/>
        <v>100</v>
      </c>
      <c r="R33" s="28">
        <f t="shared" si="26"/>
        <v>100</v>
      </c>
      <c r="S33" s="28" t="e">
        <f t="shared" si="26"/>
        <v>#DIV/0!</v>
      </c>
      <c r="T33" s="28" t="e">
        <f t="shared" si="26"/>
        <v>#DIV/0!</v>
      </c>
      <c r="U33" s="28" t="e">
        <f t="shared" si="26"/>
        <v>#DIV/0!</v>
      </c>
      <c r="V33" s="28" t="e">
        <f t="shared" si="26"/>
        <v>#DIV/0!</v>
      </c>
      <c r="W33" s="28" t="e">
        <f t="shared" si="26"/>
        <v>#DIV/0!</v>
      </c>
      <c r="X33" s="28" t="e">
        <f t="shared" si="26"/>
        <v>#DIV/0!</v>
      </c>
      <c r="Y33" s="28" t="e">
        <f t="shared" si="26"/>
        <v>#DIV/0!</v>
      </c>
      <c r="Z33" s="28" t="e">
        <f t="shared" si="26"/>
        <v>#DIV/0!</v>
      </c>
      <c r="AA33" s="28" t="e">
        <f t="shared" si="26"/>
        <v>#DIV/0!</v>
      </c>
      <c r="AB33" s="24">
        <f t="shared" si="24"/>
        <v>0</v>
      </c>
      <c r="AC33" s="29"/>
      <c r="AD33" s="13"/>
      <c r="AE33" s="17"/>
    </row>
    <row r="34" spans="1:31" ht="21" customHeight="1">
      <c r="A34" s="20"/>
      <c r="B34" s="9" t="s">
        <v>32</v>
      </c>
      <c r="C34" s="28">
        <f t="shared" ref="C34:AA34" si="27">(SUM(C$35:C$40)/C$50*100)</f>
        <v>33.333333333333329</v>
      </c>
      <c r="D34" s="28">
        <f t="shared" si="27"/>
        <v>33.333333333333329</v>
      </c>
      <c r="E34" s="28">
        <f t="shared" si="27"/>
        <v>50</v>
      </c>
      <c r="F34" s="28">
        <f t="shared" si="27"/>
        <v>33.333333333333329</v>
      </c>
      <c r="G34" s="28">
        <f t="shared" si="27"/>
        <v>83.333333333333343</v>
      </c>
      <c r="H34" s="28">
        <f t="shared" si="27"/>
        <v>83.333333333333343</v>
      </c>
      <c r="I34" s="28">
        <f t="shared" si="27"/>
        <v>33.333333333333329</v>
      </c>
      <c r="J34" s="28">
        <f t="shared" si="27"/>
        <v>50</v>
      </c>
      <c r="K34" s="28">
        <f t="shared" si="27"/>
        <v>50</v>
      </c>
      <c r="L34" s="28">
        <f t="shared" si="27"/>
        <v>50</v>
      </c>
      <c r="M34" s="28">
        <f t="shared" si="27"/>
        <v>66.666666666666657</v>
      </c>
      <c r="N34" s="28">
        <f t="shared" si="27"/>
        <v>50</v>
      </c>
      <c r="O34" s="28">
        <f t="shared" si="27"/>
        <v>66.666666666666657</v>
      </c>
      <c r="P34" s="28">
        <f t="shared" si="27"/>
        <v>16.666666666666664</v>
      </c>
      <c r="Q34" s="28">
        <f t="shared" si="27"/>
        <v>100</v>
      </c>
      <c r="R34" s="28">
        <f t="shared" si="27"/>
        <v>100</v>
      </c>
      <c r="S34" s="28" t="e">
        <f t="shared" si="27"/>
        <v>#DIV/0!</v>
      </c>
      <c r="T34" s="28" t="e">
        <f t="shared" si="27"/>
        <v>#DIV/0!</v>
      </c>
      <c r="U34" s="28" t="e">
        <f t="shared" si="27"/>
        <v>#DIV/0!</v>
      </c>
      <c r="V34" s="28" t="e">
        <f t="shared" si="27"/>
        <v>#DIV/0!</v>
      </c>
      <c r="W34" s="28" t="e">
        <f t="shared" si="27"/>
        <v>#DIV/0!</v>
      </c>
      <c r="X34" s="28" t="e">
        <f t="shared" si="27"/>
        <v>#DIV/0!</v>
      </c>
      <c r="Y34" s="28" t="e">
        <f t="shared" si="27"/>
        <v>#DIV/0!</v>
      </c>
      <c r="Z34" s="28" t="e">
        <f t="shared" si="27"/>
        <v>#DIV/0!</v>
      </c>
      <c r="AA34" s="28" t="e">
        <f t="shared" si="27"/>
        <v>#DIV/0!</v>
      </c>
      <c r="AB34" s="24">
        <f t="shared" si="24"/>
        <v>0</v>
      </c>
      <c r="AC34" s="29"/>
      <c r="AD34" s="13"/>
      <c r="AE34" s="17"/>
    </row>
    <row r="35" spans="1:31" ht="15.75" customHeight="1">
      <c r="B35" s="30" t="s">
        <v>33</v>
      </c>
      <c r="C35" s="5">
        <f t="shared" ref="C35:AA35" si="28">COUNTIFS(C$2:C$31,12)</f>
        <v>0</v>
      </c>
      <c r="D35" s="5">
        <f t="shared" si="28"/>
        <v>0</v>
      </c>
      <c r="E35" s="5">
        <f t="shared" si="28"/>
        <v>0</v>
      </c>
      <c r="F35" s="5">
        <f t="shared" si="28"/>
        <v>0</v>
      </c>
      <c r="G35" s="5">
        <f t="shared" si="28"/>
        <v>0</v>
      </c>
      <c r="H35" s="5">
        <f t="shared" si="28"/>
        <v>0</v>
      </c>
      <c r="I35" s="5">
        <f t="shared" si="28"/>
        <v>0</v>
      </c>
      <c r="J35" s="5">
        <f t="shared" si="28"/>
        <v>0</v>
      </c>
      <c r="K35" s="5">
        <f t="shared" si="28"/>
        <v>0</v>
      </c>
      <c r="L35" s="5">
        <f t="shared" si="28"/>
        <v>0</v>
      </c>
      <c r="M35" s="5">
        <f t="shared" si="28"/>
        <v>0</v>
      </c>
      <c r="N35" s="5">
        <f t="shared" si="28"/>
        <v>0</v>
      </c>
      <c r="O35" s="5">
        <f t="shared" si="28"/>
        <v>0</v>
      </c>
      <c r="P35" s="5">
        <f t="shared" si="28"/>
        <v>0</v>
      </c>
      <c r="Q35" s="5">
        <f t="shared" si="28"/>
        <v>0</v>
      </c>
      <c r="R35" s="5">
        <f t="shared" si="28"/>
        <v>0</v>
      </c>
      <c r="S35" s="5">
        <f t="shared" si="28"/>
        <v>0</v>
      </c>
      <c r="T35" s="5">
        <f t="shared" si="28"/>
        <v>0</v>
      </c>
      <c r="U35" s="5">
        <f t="shared" si="28"/>
        <v>0</v>
      </c>
      <c r="V35" s="5">
        <f t="shared" si="28"/>
        <v>0</v>
      </c>
      <c r="W35" s="5">
        <f t="shared" si="28"/>
        <v>0</v>
      </c>
      <c r="X35" s="5">
        <f t="shared" si="28"/>
        <v>0</v>
      </c>
      <c r="Y35" s="5">
        <f t="shared" si="28"/>
        <v>0</v>
      </c>
      <c r="Z35" s="5">
        <f t="shared" si="28"/>
        <v>0</v>
      </c>
      <c r="AA35" s="5">
        <f t="shared" si="28"/>
        <v>0</v>
      </c>
      <c r="AC35" s="31"/>
    </row>
    <row r="36" spans="1:31" ht="15.75" customHeight="1">
      <c r="B36" s="30" t="s">
        <v>34</v>
      </c>
      <c r="C36" s="5">
        <f t="shared" ref="C36:AA36" si="29">COUNTIFS(C$2:C$31,11)</f>
        <v>0</v>
      </c>
      <c r="D36" s="5">
        <f t="shared" si="29"/>
        <v>0</v>
      </c>
      <c r="E36" s="5">
        <f t="shared" si="29"/>
        <v>0</v>
      </c>
      <c r="F36" s="5">
        <f t="shared" si="29"/>
        <v>0</v>
      </c>
      <c r="G36" s="5">
        <f t="shared" si="29"/>
        <v>0</v>
      </c>
      <c r="H36" s="5">
        <f t="shared" si="29"/>
        <v>0</v>
      </c>
      <c r="I36" s="5">
        <f t="shared" si="29"/>
        <v>0</v>
      </c>
      <c r="J36" s="5">
        <f t="shared" si="29"/>
        <v>0</v>
      </c>
      <c r="K36" s="5">
        <f t="shared" si="29"/>
        <v>0</v>
      </c>
      <c r="L36" s="5">
        <f t="shared" si="29"/>
        <v>0</v>
      </c>
      <c r="M36" s="5">
        <f t="shared" si="29"/>
        <v>0</v>
      </c>
      <c r="N36" s="5">
        <f t="shared" si="29"/>
        <v>0</v>
      </c>
      <c r="O36" s="5">
        <f t="shared" si="29"/>
        <v>2</v>
      </c>
      <c r="P36" s="5">
        <f t="shared" si="29"/>
        <v>0</v>
      </c>
      <c r="Q36" s="5">
        <f t="shared" si="29"/>
        <v>0</v>
      </c>
      <c r="R36" s="5">
        <f t="shared" si="29"/>
        <v>0</v>
      </c>
      <c r="S36" s="5">
        <f t="shared" si="29"/>
        <v>0</v>
      </c>
      <c r="T36" s="5">
        <f t="shared" si="29"/>
        <v>0</v>
      </c>
      <c r="U36" s="5">
        <f t="shared" si="29"/>
        <v>0</v>
      </c>
      <c r="V36" s="5">
        <f t="shared" si="29"/>
        <v>0</v>
      </c>
      <c r="W36" s="5">
        <f t="shared" si="29"/>
        <v>0</v>
      </c>
      <c r="X36" s="5">
        <f t="shared" si="29"/>
        <v>0</v>
      </c>
      <c r="Y36" s="5">
        <f t="shared" si="29"/>
        <v>0</v>
      </c>
      <c r="Z36" s="5">
        <f t="shared" si="29"/>
        <v>0</v>
      </c>
      <c r="AA36" s="5">
        <f t="shared" si="29"/>
        <v>0</v>
      </c>
      <c r="AC36" s="31"/>
    </row>
    <row r="37" spans="1:31" ht="15.75" customHeight="1">
      <c r="B37" s="30" t="s">
        <v>35</v>
      </c>
      <c r="C37" s="5">
        <f t="shared" ref="C37:AA37" si="30">COUNTIFS(C$2:C$31,10)</f>
        <v>1</v>
      </c>
      <c r="D37" s="5">
        <f t="shared" si="30"/>
        <v>2</v>
      </c>
      <c r="E37" s="5">
        <f t="shared" si="30"/>
        <v>0</v>
      </c>
      <c r="F37" s="5">
        <f t="shared" si="30"/>
        <v>0</v>
      </c>
      <c r="G37" s="5">
        <f t="shared" si="30"/>
        <v>0</v>
      </c>
      <c r="H37" s="5">
        <f t="shared" si="30"/>
        <v>0</v>
      </c>
      <c r="I37" s="5">
        <f t="shared" si="30"/>
        <v>0</v>
      </c>
      <c r="J37" s="5">
        <f t="shared" si="30"/>
        <v>1</v>
      </c>
      <c r="K37" s="5">
        <f t="shared" si="30"/>
        <v>0</v>
      </c>
      <c r="L37" s="5">
        <f t="shared" si="30"/>
        <v>0</v>
      </c>
      <c r="M37" s="5">
        <f t="shared" si="30"/>
        <v>0</v>
      </c>
      <c r="N37" s="5">
        <f t="shared" si="30"/>
        <v>0</v>
      </c>
      <c r="O37" s="5">
        <f t="shared" si="30"/>
        <v>0</v>
      </c>
      <c r="P37" s="5">
        <f t="shared" si="30"/>
        <v>0</v>
      </c>
      <c r="Q37" s="5">
        <f t="shared" si="30"/>
        <v>0</v>
      </c>
      <c r="R37" s="5">
        <f t="shared" si="30"/>
        <v>3</v>
      </c>
      <c r="S37" s="5">
        <f t="shared" si="30"/>
        <v>0</v>
      </c>
      <c r="T37" s="5">
        <f t="shared" si="30"/>
        <v>0</v>
      </c>
      <c r="U37" s="5">
        <f t="shared" si="30"/>
        <v>0</v>
      </c>
      <c r="V37" s="5">
        <f t="shared" si="30"/>
        <v>0</v>
      </c>
      <c r="W37" s="5">
        <f t="shared" si="30"/>
        <v>0</v>
      </c>
      <c r="X37" s="5">
        <f t="shared" si="30"/>
        <v>0</v>
      </c>
      <c r="Y37" s="5">
        <f t="shared" si="30"/>
        <v>0</v>
      </c>
      <c r="Z37" s="5">
        <f t="shared" si="30"/>
        <v>0</v>
      </c>
      <c r="AA37" s="5">
        <f t="shared" si="30"/>
        <v>0</v>
      </c>
      <c r="AC37" s="31"/>
    </row>
    <row r="38" spans="1:31" ht="15.75" customHeight="1">
      <c r="B38" s="30" t="s">
        <v>36</v>
      </c>
      <c r="C38" s="5">
        <f t="shared" ref="C38:AA38" si="31">COUNTIFS(C$2:C$31,9)</f>
        <v>1</v>
      </c>
      <c r="D38" s="5">
        <f t="shared" si="31"/>
        <v>0</v>
      </c>
      <c r="E38" s="5">
        <f t="shared" si="31"/>
        <v>2</v>
      </c>
      <c r="F38" s="5">
        <f t="shared" si="31"/>
        <v>1</v>
      </c>
      <c r="G38" s="5">
        <f t="shared" si="31"/>
        <v>3</v>
      </c>
      <c r="H38" s="5">
        <f t="shared" si="31"/>
        <v>2</v>
      </c>
      <c r="I38" s="5">
        <f t="shared" si="31"/>
        <v>0</v>
      </c>
      <c r="J38" s="5">
        <f t="shared" si="31"/>
        <v>1</v>
      </c>
      <c r="K38" s="5">
        <f t="shared" si="31"/>
        <v>2</v>
      </c>
      <c r="L38" s="5">
        <f t="shared" si="31"/>
        <v>1</v>
      </c>
      <c r="M38" s="5">
        <f t="shared" si="31"/>
        <v>3</v>
      </c>
      <c r="N38" s="5">
        <f t="shared" si="31"/>
        <v>2</v>
      </c>
      <c r="O38" s="5">
        <f t="shared" si="31"/>
        <v>0</v>
      </c>
      <c r="P38" s="5">
        <f t="shared" si="31"/>
        <v>0</v>
      </c>
      <c r="Q38" s="5">
        <f t="shared" si="31"/>
        <v>3</v>
      </c>
      <c r="R38" s="5">
        <f t="shared" si="31"/>
        <v>2</v>
      </c>
      <c r="S38" s="5">
        <f t="shared" si="31"/>
        <v>0</v>
      </c>
      <c r="T38" s="5">
        <f t="shared" si="31"/>
        <v>0</v>
      </c>
      <c r="U38" s="5">
        <f t="shared" si="31"/>
        <v>0</v>
      </c>
      <c r="V38" s="5">
        <f t="shared" si="31"/>
        <v>0</v>
      </c>
      <c r="W38" s="5">
        <f t="shared" si="31"/>
        <v>0</v>
      </c>
      <c r="X38" s="5">
        <f t="shared" si="31"/>
        <v>0</v>
      </c>
      <c r="Y38" s="5">
        <f t="shared" si="31"/>
        <v>0</v>
      </c>
      <c r="Z38" s="5">
        <f t="shared" si="31"/>
        <v>0</v>
      </c>
      <c r="AA38" s="5">
        <f t="shared" si="31"/>
        <v>0</v>
      </c>
      <c r="AC38" s="31"/>
    </row>
    <row r="39" spans="1:31" ht="15.75" customHeight="1">
      <c r="B39" s="30" t="s">
        <v>37</v>
      </c>
      <c r="C39" s="5">
        <f t="shared" ref="C39:AA39" si="32">COUNTIFS(C$2:C$31,8)</f>
        <v>0</v>
      </c>
      <c r="D39" s="5">
        <f t="shared" si="32"/>
        <v>0</v>
      </c>
      <c r="E39" s="5">
        <f t="shared" si="32"/>
        <v>1</v>
      </c>
      <c r="F39" s="5">
        <f t="shared" si="32"/>
        <v>1</v>
      </c>
      <c r="G39" s="5">
        <f t="shared" si="32"/>
        <v>0</v>
      </c>
      <c r="H39" s="5">
        <f t="shared" si="32"/>
        <v>1</v>
      </c>
      <c r="I39" s="5">
        <f t="shared" si="32"/>
        <v>0</v>
      </c>
      <c r="J39" s="5">
        <f t="shared" si="32"/>
        <v>1</v>
      </c>
      <c r="K39" s="5">
        <f t="shared" si="32"/>
        <v>0</v>
      </c>
      <c r="L39" s="5">
        <f t="shared" si="32"/>
        <v>1</v>
      </c>
      <c r="M39" s="5">
        <f t="shared" si="32"/>
        <v>0</v>
      </c>
      <c r="N39" s="5">
        <f t="shared" si="32"/>
        <v>0</v>
      </c>
      <c r="O39" s="5">
        <f t="shared" si="32"/>
        <v>1</v>
      </c>
      <c r="P39" s="5">
        <f t="shared" si="32"/>
        <v>0</v>
      </c>
      <c r="Q39" s="5">
        <f t="shared" si="32"/>
        <v>3</v>
      </c>
      <c r="R39" s="5">
        <f t="shared" si="32"/>
        <v>1</v>
      </c>
      <c r="S39" s="5">
        <f t="shared" si="32"/>
        <v>0</v>
      </c>
      <c r="T39" s="5">
        <f t="shared" si="32"/>
        <v>0</v>
      </c>
      <c r="U39" s="5">
        <f t="shared" si="32"/>
        <v>0</v>
      </c>
      <c r="V39" s="5">
        <f t="shared" si="32"/>
        <v>0</v>
      </c>
      <c r="W39" s="5">
        <f t="shared" si="32"/>
        <v>0</v>
      </c>
      <c r="X39" s="5">
        <f t="shared" si="32"/>
        <v>0</v>
      </c>
      <c r="Y39" s="5">
        <f t="shared" si="32"/>
        <v>0</v>
      </c>
      <c r="Z39" s="5">
        <f t="shared" si="32"/>
        <v>0</v>
      </c>
      <c r="AA39" s="5">
        <f t="shared" si="32"/>
        <v>0</v>
      </c>
      <c r="AC39" s="31"/>
    </row>
    <row r="40" spans="1:31" ht="15.75" customHeight="1">
      <c r="B40" s="30" t="s">
        <v>38</v>
      </c>
      <c r="C40" s="5">
        <f t="shared" ref="C40:AA40" si="33">COUNTIFS(C$2:C$31,7)</f>
        <v>0</v>
      </c>
      <c r="D40" s="5">
        <f t="shared" si="33"/>
        <v>0</v>
      </c>
      <c r="E40" s="5">
        <f t="shared" si="33"/>
        <v>0</v>
      </c>
      <c r="F40" s="5">
        <f t="shared" si="33"/>
        <v>0</v>
      </c>
      <c r="G40" s="5">
        <f t="shared" si="33"/>
        <v>2</v>
      </c>
      <c r="H40" s="5">
        <f t="shared" si="33"/>
        <v>2</v>
      </c>
      <c r="I40" s="5">
        <f t="shared" si="33"/>
        <v>2</v>
      </c>
      <c r="J40" s="5">
        <f t="shared" si="33"/>
        <v>0</v>
      </c>
      <c r="K40" s="5">
        <f t="shared" si="33"/>
        <v>1</v>
      </c>
      <c r="L40" s="5">
        <f t="shared" si="33"/>
        <v>1</v>
      </c>
      <c r="M40" s="5">
        <f t="shared" si="33"/>
        <v>1</v>
      </c>
      <c r="N40" s="5">
        <f t="shared" si="33"/>
        <v>1</v>
      </c>
      <c r="O40" s="5">
        <f t="shared" si="33"/>
        <v>1</v>
      </c>
      <c r="P40" s="5">
        <f t="shared" si="33"/>
        <v>1</v>
      </c>
      <c r="Q40" s="5">
        <f t="shared" si="33"/>
        <v>0</v>
      </c>
      <c r="R40" s="5">
        <f t="shared" si="33"/>
        <v>0</v>
      </c>
      <c r="S40" s="5">
        <f t="shared" si="33"/>
        <v>0</v>
      </c>
      <c r="T40" s="5">
        <f t="shared" si="33"/>
        <v>0</v>
      </c>
      <c r="U40" s="5">
        <f t="shared" si="33"/>
        <v>0</v>
      </c>
      <c r="V40" s="5">
        <f t="shared" si="33"/>
        <v>0</v>
      </c>
      <c r="W40" s="5">
        <f t="shared" si="33"/>
        <v>0</v>
      </c>
      <c r="X40" s="5">
        <f t="shared" si="33"/>
        <v>0</v>
      </c>
      <c r="Y40" s="5">
        <f t="shared" si="33"/>
        <v>0</v>
      </c>
      <c r="Z40" s="5">
        <f t="shared" si="33"/>
        <v>0</v>
      </c>
      <c r="AA40" s="5">
        <f t="shared" si="33"/>
        <v>0</v>
      </c>
      <c r="AC40" s="31"/>
    </row>
    <row r="41" spans="1:31" ht="15.75" customHeight="1">
      <c r="B41" s="30" t="s">
        <v>39</v>
      </c>
      <c r="C41" s="5">
        <f t="shared" ref="C41:AA41" si="34">COUNTIFS(C$2:C$31,6)</f>
        <v>1</v>
      </c>
      <c r="D41" s="5">
        <f t="shared" si="34"/>
        <v>1</v>
      </c>
      <c r="E41" s="5">
        <f t="shared" si="34"/>
        <v>0</v>
      </c>
      <c r="F41" s="5">
        <f t="shared" si="34"/>
        <v>1</v>
      </c>
      <c r="G41" s="5">
        <f t="shared" si="34"/>
        <v>1</v>
      </c>
      <c r="H41" s="5">
        <f t="shared" si="34"/>
        <v>1</v>
      </c>
      <c r="I41" s="5">
        <f t="shared" si="34"/>
        <v>0</v>
      </c>
      <c r="J41" s="5">
        <f t="shared" si="34"/>
        <v>0</v>
      </c>
      <c r="K41" s="5">
        <f t="shared" si="34"/>
        <v>1</v>
      </c>
      <c r="L41" s="5">
        <f t="shared" si="34"/>
        <v>0</v>
      </c>
      <c r="M41" s="5">
        <f t="shared" si="34"/>
        <v>1</v>
      </c>
      <c r="N41" s="5">
        <f t="shared" si="34"/>
        <v>0</v>
      </c>
      <c r="O41" s="5">
        <f t="shared" si="34"/>
        <v>0</v>
      </c>
      <c r="P41" s="5">
        <f t="shared" si="34"/>
        <v>0</v>
      </c>
      <c r="Q41" s="5">
        <f t="shared" si="34"/>
        <v>0</v>
      </c>
      <c r="R41" s="5">
        <f t="shared" si="34"/>
        <v>0</v>
      </c>
      <c r="S41" s="5">
        <f t="shared" si="34"/>
        <v>0</v>
      </c>
      <c r="T41" s="5">
        <f t="shared" si="34"/>
        <v>0</v>
      </c>
      <c r="U41" s="5">
        <f t="shared" si="34"/>
        <v>0</v>
      </c>
      <c r="V41" s="5">
        <f t="shared" si="34"/>
        <v>0</v>
      </c>
      <c r="W41" s="5">
        <f t="shared" si="34"/>
        <v>0</v>
      </c>
      <c r="X41" s="5">
        <f t="shared" si="34"/>
        <v>0</v>
      </c>
      <c r="Y41" s="5">
        <f t="shared" si="34"/>
        <v>0</v>
      </c>
      <c r="Z41" s="5">
        <f t="shared" si="34"/>
        <v>0</v>
      </c>
      <c r="AA41" s="5">
        <f t="shared" si="34"/>
        <v>0</v>
      </c>
      <c r="AC41" s="31"/>
    </row>
    <row r="42" spans="1:31" ht="15.75" customHeight="1">
      <c r="B42" s="30" t="s">
        <v>40</v>
      </c>
      <c r="C42" s="5">
        <f t="shared" ref="C42:AA42" si="35">COUNTIFS(C$2:C$31,5)</f>
        <v>2</v>
      </c>
      <c r="D42" s="5">
        <f t="shared" si="35"/>
        <v>2</v>
      </c>
      <c r="E42" s="5">
        <f t="shared" si="35"/>
        <v>1</v>
      </c>
      <c r="F42" s="5">
        <f t="shared" si="35"/>
        <v>1</v>
      </c>
      <c r="G42" s="5">
        <f t="shared" si="35"/>
        <v>0</v>
      </c>
      <c r="H42" s="5">
        <f t="shared" si="35"/>
        <v>0</v>
      </c>
      <c r="I42" s="5">
        <f t="shared" si="35"/>
        <v>2</v>
      </c>
      <c r="J42" s="5">
        <f t="shared" si="35"/>
        <v>2</v>
      </c>
      <c r="K42" s="5">
        <f t="shared" si="35"/>
        <v>1</v>
      </c>
      <c r="L42" s="5">
        <f t="shared" si="35"/>
        <v>0</v>
      </c>
      <c r="M42" s="5">
        <f t="shared" si="35"/>
        <v>0</v>
      </c>
      <c r="N42" s="5">
        <f t="shared" si="35"/>
        <v>2</v>
      </c>
      <c r="O42" s="5">
        <f t="shared" si="35"/>
        <v>2</v>
      </c>
      <c r="P42" s="5">
        <f t="shared" si="35"/>
        <v>2</v>
      </c>
      <c r="Q42" s="5">
        <f t="shared" si="35"/>
        <v>0</v>
      </c>
      <c r="R42" s="5">
        <f t="shared" si="35"/>
        <v>0</v>
      </c>
      <c r="S42" s="5">
        <f t="shared" si="35"/>
        <v>0</v>
      </c>
      <c r="T42" s="5">
        <f t="shared" si="35"/>
        <v>0</v>
      </c>
      <c r="U42" s="5">
        <f t="shared" si="35"/>
        <v>0</v>
      </c>
      <c r="V42" s="5">
        <f t="shared" si="35"/>
        <v>0</v>
      </c>
      <c r="W42" s="5">
        <f t="shared" si="35"/>
        <v>0</v>
      </c>
      <c r="X42" s="5">
        <f t="shared" si="35"/>
        <v>0</v>
      </c>
      <c r="Y42" s="5">
        <f t="shared" si="35"/>
        <v>0</v>
      </c>
      <c r="Z42" s="5">
        <f t="shared" si="35"/>
        <v>0</v>
      </c>
      <c r="AA42" s="5">
        <f t="shared" si="35"/>
        <v>0</v>
      </c>
      <c r="AC42" s="31"/>
    </row>
    <row r="43" spans="1:31" ht="15.75" customHeight="1">
      <c r="B43" s="30" t="s">
        <v>41</v>
      </c>
      <c r="C43" s="5">
        <f t="shared" ref="C43:AA43" si="36">COUNTIFS(C$2:C$31,4)</f>
        <v>1</v>
      </c>
      <c r="D43" s="5">
        <f t="shared" si="36"/>
        <v>1</v>
      </c>
      <c r="E43" s="5">
        <f t="shared" si="36"/>
        <v>2</v>
      </c>
      <c r="F43" s="5">
        <f t="shared" si="36"/>
        <v>2</v>
      </c>
      <c r="G43" s="5">
        <f t="shared" si="36"/>
        <v>0</v>
      </c>
      <c r="H43" s="5">
        <f t="shared" si="36"/>
        <v>0</v>
      </c>
      <c r="I43" s="5">
        <f t="shared" si="36"/>
        <v>2</v>
      </c>
      <c r="J43" s="5">
        <f t="shared" si="36"/>
        <v>1</v>
      </c>
      <c r="K43" s="5">
        <f t="shared" si="36"/>
        <v>1</v>
      </c>
      <c r="L43" s="5">
        <f t="shared" si="36"/>
        <v>3</v>
      </c>
      <c r="M43" s="5">
        <f t="shared" si="36"/>
        <v>1</v>
      </c>
      <c r="N43" s="5">
        <f t="shared" si="36"/>
        <v>1</v>
      </c>
      <c r="O43" s="5">
        <f t="shared" si="36"/>
        <v>0</v>
      </c>
      <c r="P43" s="5">
        <f t="shared" si="36"/>
        <v>3</v>
      </c>
      <c r="Q43" s="5">
        <f t="shared" si="36"/>
        <v>0</v>
      </c>
      <c r="R43" s="5">
        <f t="shared" si="36"/>
        <v>0</v>
      </c>
      <c r="S43" s="5">
        <f t="shared" si="36"/>
        <v>0</v>
      </c>
      <c r="T43" s="5">
        <f t="shared" si="36"/>
        <v>0</v>
      </c>
      <c r="U43" s="5">
        <f t="shared" si="36"/>
        <v>0</v>
      </c>
      <c r="V43" s="5">
        <f t="shared" si="36"/>
        <v>0</v>
      </c>
      <c r="W43" s="5">
        <f t="shared" si="36"/>
        <v>0</v>
      </c>
      <c r="X43" s="5">
        <f t="shared" si="36"/>
        <v>0</v>
      </c>
      <c r="Y43" s="5">
        <f t="shared" si="36"/>
        <v>0</v>
      </c>
      <c r="Z43" s="5">
        <f t="shared" si="36"/>
        <v>0</v>
      </c>
      <c r="AA43" s="5">
        <f t="shared" si="36"/>
        <v>0</v>
      </c>
      <c r="AC43" s="31"/>
    </row>
    <row r="44" spans="1:31" ht="15.75" customHeight="1">
      <c r="B44" s="30" t="s">
        <v>42</v>
      </c>
      <c r="C44" s="5">
        <f t="shared" ref="C44:AA44" si="37">COUNTIFS(C$2:C$31,3)</f>
        <v>0</v>
      </c>
      <c r="D44" s="5">
        <f t="shared" si="37"/>
        <v>0</v>
      </c>
      <c r="E44" s="5">
        <f t="shared" si="37"/>
        <v>0</v>
      </c>
      <c r="F44" s="5">
        <f t="shared" si="37"/>
        <v>0</v>
      </c>
      <c r="G44" s="5">
        <f t="shared" si="37"/>
        <v>0</v>
      </c>
      <c r="H44" s="5">
        <f t="shared" si="37"/>
        <v>0</v>
      </c>
      <c r="I44" s="5">
        <f t="shared" si="37"/>
        <v>0</v>
      </c>
      <c r="J44" s="5">
        <f t="shared" si="37"/>
        <v>0</v>
      </c>
      <c r="K44" s="5">
        <f t="shared" si="37"/>
        <v>0</v>
      </c>
      <c r="L44" s="5">
        <f t="shared" si="37"/>
        <v>0</v>
      </c>
      <c r="M44" s="5">
        <f t="shared" si="37"/>
        <v>0</v>
      </c>
      <c r="N44" s="5">
        <f t="shared" si="37"/>
        <v>0</v>
      </c>
      <c r="O44" s="5">
        <f t="shared" si="37"/>
        <v>0</v>
      </c>
      <c r="P44" s="5">
        <f t="shared" si="37"/>
        <v>0</v>
      </c>
      <c r="Q44" s="5">
        <f t="shared" si="37"/>
        <v>0</v>
      </c>
      <c r="R44" s="5">
        <f t="shared" si="37"/>
        <v>0</v>
      </c>
      <c r="S44" s="5">
        <f t="shared" si="37"/>
        <v>0</v>
      </c>
      <c r="T44" s="5">
        <f t="shared" si="37"/>
        <v>0</v>
      </c>
      <c r="U44" s="5">
        <f t="shared" si="37"/>
        <v>0</v>
      </c>
      <c r="V44" s="5">
        <f t="shared" si="37"/>
        <v>0</v>
      </c>
      <c r="W44" s="5">
        <f t="shared" si="37"/>
        <v>0</v>
      </c>
      <c r="X44" s="5">
        <f t="shared" si="37"/>
        <v>0</v>
      </c>
      <c r="Y44" s="5">
        <f t="shared" si="37"/>
        <v>0</v>
      </c>
      <c r="Z44" s="5">
        <f t="shared" si="37"/>
        <v>0</v>
      </c>
      <c r="AA44" s="5">
        <f t="shared" si="37"/>
        <v>0</v>
      </c>
      <c r="AC44" s="31"/>
    </row>
    <row r="45" spans="1:31" ht="15.75" customHeight="1">
      <c r="B45" s="30" t="s">
        <v>43</v>
      </c>
      <c r="C45" s="5">
        <f t="shared" ref="C45:AA45" si="38">COUNTIFS(C$2:C$31,2)</f>
        <v>0</v>
      </c>
      <c r="D45" s="5">
        <f t="shared" si="38"/>
        <v>0</v>
      </c>
      <c r="E45" s="5">
        <f t="shared" si="38"/>
        <v>0</v>
      </c>
      <c r="F45" s="5">
        <f t="shared" si="38"/>
        <v>0</v>
      </c>
      <c r="G45" s="5">
        <f t="shared" si="38"/>
        <v>0</v>
      </c>
      <c r="H45" s="5">
        <f t="shared" si="38"/>
        <v>0</v>
      </c>
      <c r="I45" s="5">
        <f t="shared" si="38"/>
        <v>0</v>
      </c>
      <c r="J45" s="5">
        <f t="shared" si="38"/>
        <v>0</v>
      </c>
      <c r="K45" s="5">
        <f t="shared" si="38"/>
        <v>0</v>
      </c>
      <c r="L45" s="5">
        <f t="shared" si="38"/>
        <v>0</v>
      </c>
      <c r="M45" s="5">
        <f t="shared" si="38"/>
        <v>0</v>
      </c>
      <c r="N45" s="5">
        <f t="shared" si="38"/>
        <v>0</v>
      </c>
      <c r="O45" s="5">
        <f t="shared" si="38"/>
        <v>0</v>
      </c>
      <c r="P45" s="5">
        <f t="shared" si="38"/>
        <v>0</v>
      </c>
      <c r="Q45" s="5">
        <f t="shared" si="38"/>
        <v>0</v>
      </c>
      <c r="R45" s="5">
        <f t="shared" si="38"/>
        <v>0</v>
      </c>
      <c r="S45" s="5">
        <f t="shared" si="38"/>
        <v>0</v>
      </c>
      <c r="T45" s="5">
        <f t="shared" si="38"/>
        <v>0</v>
      </c>
      <c r="U45" s="5">
        <f t="shared" si="38"/>
        <v>0</v>
      </c>
      <c r="V45" s="5">
        <f t="shared" si="38"/>
        <v>0</v>
      </c>
      <c r="W45" s="5">
        <f t="shared" si="38"/>
        <v>0</v>
      </c>
      <c r="X45" s="5">
        <f t="shared" si="38"/>
        <v>0</v>
      </c>
      <c r="Y45" s="5">
        <f t="shared" si="38"/>
        <v>0</v>
      </c>
      <c r="Z45" s="5">
        <f t="shared" si="38"/>
        <v>0</v>
      </c>
      <c r="AA45" s="5">
        <f t="shared" si="38"/>
        <v>0</v>
      </c>
      <c r="AC45" s="31"/>
    </row>
    <row r="46" spans="1:31" ht="15.75" customHeight="1">
      <c r="B46" s="30" t="s">
        <v>44</v>
      </c>
      <c r="C46" s="5">
        <f t="shared" ref="C46:AA46" si="39">COUNTIFS(C$2:C$31,1)</f>
        <v>0</v>
      </c>
      <c r="D46" s="5">
        <f t="shared" si="39"/>
        <v>0</v>
      </c>
      <c r="E46" s="5">
        <f t="shared" si="39"/>
        <v>0</v>
      </c>
      <c r="F46" s="5">
        <f t="shared" si="39"/>
        <v>0</v>
      </c>
      <c r="G46" s="5">
        <f t="shared" si="39"/>
        <v>0</v>
      </c>
      <c r="H46" s="5">
        <f t="shared" si="39"/>
        <v>0</v>
      </c>
      <c r="I46" s="5">
        <f t="shared" si="39"/>
        <v>0</v>
      </c>
      <c r="J46" s="5">
        <f t="shared" si="39"/>
        <v>0</v>
      </c>
      <c r="K46" s="5">
        <f t="shared" si="39"/>
        <v>0</v>
      </c>
      <c r="L46" s="5">
        <f t="shared" si="39"/>
        <v>0</v>
      </c>
      <c r="M46" s="5">
        <f t="shared" si="39"/>
        <v>0</v>
      </c>
      <c r="N46" s="5">
        <f t="shared" si="39"/>
        <v>0</v>
      </c>
      <c r="O46" s="5">
        <f t="shared" si="39"/>
        <v>0</v>
      </c>
      <c r="P46" s="5">
        <f t="shared" si="39"/>
        <v>0</v>
      </c>
      <c r="Q46" s="5">
        <f t="shared" si="39"/>
        <v>0</v>
      </c>
      <c r="R46" s="5">
        <f t="shared" si="39"/>
        <v>0</v>
      </c>
      <c r="S46" s="5">
        <f t="shared" si="39"/>
        <v>0</v>
      </c>
      <c r="T46" s="5">
        <f t="shared" si="39"/>
        <v>0</v>
      </c>
      <c r="U46" s="5">
        <f t="shared" si="39"/>
        <v>0</v>
      </c>
      <c r="V46" s="5">
        <f t="shared" si="39"/>
        <v>0</v>
      </c>
      <c r="W46" s="5">
        <f t="shared" si="39"/>
        <v>0</v>
      </c>
      <c r="X46" s="5">
        <f t="shared" si="39"/>
        <v>0</v>
      </c>
      <c r="Y46" s="5">
        <f t="shared" si="39"/>
        <v>0</v>
      </c>
      <c r="Z46" s="5">
        <f t="shared" si="39"/>
        <v>0</v>
      </c>
      <c r="AA46" s="5">
        <f t="shared" si="39"/>
        <v>0</v>
      </c>
      <c r="AC46" s="31"/>
    </row>
    <row r="47" spans="1:31" ht="15.75" customHeight="1">
      <c r="B47" s="30" t="s">
        <v>45</v>
      </c>
      <c r="C47" s="5">
        <f t="shared" ref="C47:AA47" si="40">COUNTIFS(C$2:C$31,"ЗВ")</f>
        <v>0</v>
      </c>
      <c r="D47" s="5">
        <f t="shared" si="40"/>
        <v>0</v>
      </c>
      <c r="E47" s="5">
        <f t="shared" si="40"/>
        <v>0</v>
      </c>
      <c r="F47" s="5">
        <f t="shared" si="40"/>
        <v>0</v>
      </c>
      <c r="G47" s="5">
        <f t="shared" si="40"/>
        <v>0</v>
      </c>
      <c r="H47" s="5">
        <f t="shared" si="40"/>
        <v>0</v>
      </c>
      <c r="I47" s="5">
        <f t="shared" si="40"/>
        <v>0</v>
      </c>
      <c r="J47" s="5">
        <f t="shared" si="40"/>
        <v>0</v>
      </c>
      <c r="K47" s="5">
        <f t="shared" si="40"/>
        <v>0</v>
      </c>
      <c r="L47" s="5">
        <f t="shared" si="40"/>
        <v>0</v>
      </c>
      <c r="M47" s="5">
        <f t="shared" si="40"/>
        <v>0</v>
      </c>
      <c r="N47" s="5">
        <f t="shared" si="40"/>
        <v>0</v>
      </c>
      <c r="O47" s="5">
        <f t="shared" si="40"/>
        <v>0</v>
      </c>
      <c r="P47" s="5">
        <f t="shared" si="40"/>
        <v>0</v>
      </c>
      <c r="Q47" s="5">
        <f t="shared" si="40"/>
        <v>0</v>
      </c>
      <c r="R47" s="5">
        <f t="shared" si="40"/>
        <v>0</v>
      </c>
      <c r="S47" s="5">
        <f t="shared" si="40"/>
        <v>0</v>
      </c>
      <c r="T47" s="5">
        <f t="shared" si="40"/>
        <v>0</v>
      </c>
      <c r="U47" s="5">
        <f t="shared" si="40"/>
        <v>0</v>
      </c>
      <c r="V47" s="5">
        <f t="shared" si="40"/>
        <v>0</v>
      </c>
      <c r="W47" s="5">
        <f t="shared" si="40"/>
        <v>0</v>
      </c>
      <c r="X47" s="5">
        <f t="shared" si="40"/>
        <v>0</v>
      </c>
      <c r="Y47" s="5">
        <f t="shared" si="40"/>
        <v>0</v>
      </c>
      <c r="Z47" s="5">
        <f t="shared" si="40"/>
        <v>0</v>
      </c>
      <c r="AA47" s="5">
        <f t="shared" si="40"/>
        <v>0</v>
      </c>
      <c r="AC47" s="31"/>
    </row>
    <row r="48" spans="1:31" ht="15.75" customHeight="1">
      <c r="B48" s="30" t="s">
        <v>46</v>
      </c>
      <c r="C48" s="5">
        <f t="shared" ref="C48:AA48" si="41">COUNTIFS($C$2:$C$31,"ЗАР")</f>
        <v>0</v>
      </c>
      <c r="D48" s="5">
        <f t="shared" si="41"/>
        <v>0</v>
      </c>
      <c r="E48" s="5">
        <f t="shared" si="41"/>
        <v>0</v>
      </c>
      <c r="F48" s="5">
        <f t="shared" si="41"/>
        <v>0</v>
      </c>
      <c r="G48" s="5">
        <f t="shared" si="41"/>
        <v>0</v>
      </c>
      <c r="H48" s="5">
        <f t="shared" si="41"/>
        <v>0</v>
      </c>
      <c r="I48" s="5">
        <f t="shared" si="41"/>
        <v>0</v>
      </c>
      <c r="J48" s="5">
        <f t="shared" si="41"/>
        <v>0</v>
      </c>
      <c r="K48" s="5">
        <f t="shared" si="41"/>
        <v>0</v>
      </c>
      <c r="L48" s="5">
        <f t="shared" si="41"/>
        <v>0</v>
      </c>
      <c r="M48" s="5">
        <f t="shared" si="41"/>
        <v>0</v>
      </c>
      <c r="N48" s="5">
        <f t="shared" si="41"/>
        <v>0</v>
      </c>
      <c r="O48" s="5">
        <f t="shared" si="41"/>
        <v>0</v>
      </c>
      <c r="P48" s="5">
        <f t="shared" si="41"/>
        <v>0</v>
      </c>
      <c r="Q48" s="5">
        <f t="shared" si="41"/>
        <v>0</v>
      </c>
      <c r="R48" s="5">
        <f t="shared" si="41"/>
        <v>0</v>
      </c>
      <c r="S48" s="5">
        <f t="shared" si="41"/>
        <v>0</v>
      </c>
      <c r="T48" s="5">
        <f t="shared" si="41"/>
        <v>0</v>
      </c>
      <c r="U48" s="5">
        <f t="shared" si="41"/>
        <v>0</v>
      </c>
      <c r="V48" s="5">
        <f t="shared" si="41"/>
        <v>0</v>
      </c>
      <c r="W48" s="5">
        <f t="shared" si="41"/>
        <v>0</v>
      </c>
      <c r="X48" s="5">
        <f t="shared" si="41"/>
        <v>0</v>
      </c>
      <c r="Y48" s="5">
        <f t="shared" si="41"/>
        <v>0</v>
      </c>
      <c r="Z48" s="5">
        <f t="shared" si="41"/>
        <v>0</v>
      </c>
      <c r="AA48" s="5">
        <f t="shared" si="41"/>
        <v>0</v>
      </c>
      <c r="AC48" s="31"/>
    </row>
    <row r="49" spans="2:29" ht="15.75" customHeight="1">
      <c r="B49" s="30" t="s">
        <v>47</v>
      </c>
      <c r="C49" s="5">
        <f t="shared" ref="C49:AA49" si="42">COUNTIFS(C$2:C$31,"н/а")</f>
        <v>0</v>
      </c>
      <c r="D49" s="5">
        <f t="shared" si="42"/>
        <v>0</v>
      </c>
      <c r="E49" s="5">
        <f t="shared" si="42"/>
        <v>0</v>
      </c>
      <c r="F49" s="5">
        <f t="shared" si="42"/>
        <v>0</v>
      </c>
      <c r="G49" s="5">
        <f t="shared" si="42"/>
        <v>0</v>
      </c>
      <c r="H49" s="5">
        <f t="shared" si="42"/>
        <v>0</v>
      </c>
      <c r="I49" s="5">
        <f t="shared" si="42"/>
        <v>0</v>
      </c>
      <c r="J49" s="5">
        <f t="shared" si="42"/>
        <v>0</v>
      </c>
      <c r="K49" s="5">
        <f t="shared" si="42"/>
        <v>0</v>
      </c>
      <c r="L49" s="5">
        <f t="shared" si="42"/>
        <v>0</v>
      </c>
      <c r="M49" s="5">
        <f t="shared" si="42"/>
        <v>0</v>
      </c>
      <c r="N49" s="5">
        <f t="shared" si="42"/>
        <v>0</v>
      </c>
      <c r="O49" s="5">
        <f t="shared" si="42"/>
        <v>0</v>
      </c>
      <c r="P49" s="5">
        <f t="shared" si="42"/>
        <v>0</v>
      </c>
      <c r="Q49" s="5">
        <f t="shared" si="42"/>
        <v>0</v>
      </c>
      <c r="R49" s="5">
        <f t="shared" si="42"/>
        <v>0</v>
      </c>
      <c r="S49" s="5">
        <f t="shared" si="42"/>
        <v>0</v>
      </c>
      <c r="T49" s="5">
        <f t="shared" si="42"/>
        <v>0</v>
      </c>
      <c r="U49" s="5">
        <f t="shared" si="42"/>
        <v>0</v>
      </c>
      <c r="V49" s="5">
        <f t="shared" si="42"/>
        <v>0</v>
      </c>
      <c r="W49" s="5">
        <f t="shared" si="42"/>
        <v>0</v>
      </c>
      <c r="X49" s="5">
        <f t="shared" si="42"/>
        <v>0</v>
      </c>
      <c r="Y49" s="5">
        <f t="shared" si="42"/>
        <v>0</v>
      </c>
      <c r="Z49" s="5">
        <f t="shared" si="42"/>
        <v>0</v>
      </c>
      <c r="AA49" s="5">
        <f t="shared" si="42"/>
        <v>0</v>
      </c>
      <c r="AC49" s="31"/>
    </row>
    <row r="50" spans="2:29" ht="15.75" customHeight="1">
      <c r="B50" s="30" t="s">
        <v>58</v>
      </c>
      <c r="C50" s="5">
        <f t="shared" ref="C50:AA50" si="43">SUM(C35:C46)</f>
        <v>6</v>
      </c>
      <c r="D50" s="5">
        <f t="shared" si="43"/>
        <v>6</v>
      </c>
      <c r="E50" s="5">
        <f t="shared" si="43"/>
        <v>6</v>
      </c>
      <c r="F50" s="5">
        <f t="shared" si="43"/>
        <v>6</v>
      </c>
      <c r="G50" s="5">
        <f t="shared" si="43"/>
        <v>6</v>
      </c>
      <c r="H50" s="5">
        <f t="shared" si="43"/>
        <v>6</v>
      </c>
      <c r="I50" s="5">
        <f t="shared" si="43"/>
        <v>6</v>
      </c>
      <c r="J50" s="5">
        <f t="shared" si="43"/>
        <v>6</v>
      </c>
      <c r="K50" s="5">
        <f t="shared" si="43"/>
        <v>6</v>
      </c>
      <c r="L50" s="5">
        <f t="shared" si="43"/>
        <v>6</v>
      </c>
      <c r="M50" s="5">
        <f t="shared" si="43"/>
        <v>6</v>
      </c>
      <c r="N50" s="5">
        <f t="shared" si="43"/>
        <v>6</v>
      </c>
      <c r="O50" s="5">
        <f t="shared" si="43"/>
        <v>6</v>
      </c>
      <c r="P50" s="5">
        <f t="shared" si="43"/>
        <v>6</v>
      </c>
      <c r="Q50" s="5">
        <f t="shared" si="43"/>
        <v>6</v>
      </c>
      <c r="R50" s="5">
        <f t="shared" si="43"/>
        <v>6</v>
      </c>
      <c r="S50" s="5">
        <f t="shared" si="43"/>
        <v>0</v>
      </c>
      <c r="T50" s="5">
        <f t="shared" si="43"/>
        <v>0</v>
      </c>
      <c r="U50" s="5">
        <f t="shared" si="43"/>
        <v>0</v>
      </c>
      <c r="V50" s="5">
        <f t="shared" si="43"/>
        <v>0</v>
      </c>
      <c r="W50" s="5">
        <f t="shared" si="43"/>
        <v>0</v>
      </c>
      <c r="X50" s="5">
        <f t="shared" si="43"/>
        <v>0</v>
      </c>
      <c r="Y50" s="5">
        <f t="shared" si="43"/>
        <v>0</v>
      </c>
      <c r="Z50" s="5">
        <f t="shared" si="43"/>
        <v>0</v>
      </c>
      <c r="AA50" s="5">
        <f t="shared" si="43"/>
        <v>0</v>
      </c>
      <c r="AC50" s="31"/>
    </row>
    <row r="51" spans="2:29" ht="15.75" customHeight="1">
      <c r="AC51" s="31"/>
    </row>
    <row r="52" spans="2:29" ht="15.75" customHeight="1">
      <c r="AC52" s="31"/>
    </row>
    <row r="53" spans="2:29" ht="15.75" customHeight="1">
      <c r="AC53" s="31"/>
    </row>
    <row r="54" spans="2:29" ht="15.75" customHeight="1">
      <c r="AC54" s="31"/>
    </row>
    <row r="55" spans="2:29" ht="15.75" customHeight="1">
      <c r="AC55" s="31"/>
    </row>
    <row r="56" spans="2:29" ht="15.75" customHeight="1">
      <c r="AC56" s="31"/>
    </row>
    <row r="57" spans="2:29" ht="15.75" customHeight="1">
      <c r="AC57" s="31"/>
    </row>
    <row r="58" spans="2:29" ht="15.75" customHeight="1">
      <c r="AC58" s="31"/>
    </row>
    <row r="59" spans="2:29" ht="15.75" customHeight="1">
      <c r="AC59" s="31"/>
    </row>
    <row r="60" spans="2:29" ht="15.75" customHeight="1">
      <c r="AC60" s="31"/>
    </row>
    <row r="61" spans="2:29" ht="15.75" customHeight="1">
      <c r="AC61" s="31"/>
    </row>
    <row r="62" spans="2:29" ht="15.75" customHeight="1">
      <c r="AC62" s="31"/>
    </row>
    <row r="63" spans="2:29" ht="15.75" customHeight="1">
      <c r="AC63" s="31"/>
    </row>
    <row r="64" spans="2:29" ht="15.75" customHeight="1">
      <c r="AC64" s="31"/>
    </row>
    <row r="65" spans="29:29" ht="15.75" customHeight="1">
      <c r="AC65" s="31"/>
    </row>
    <row r="66" spans="29:29" ht="15.75" customHeight="1">
      <c r="AC66" s="31"/>
    </row>
    <row r="67" spans="29:29" ht="15.75" customHeight="1">
      <c r="AC67" s="31"/>
    </row>
    <row r="68" spans="29:29" ht="15.75" customHeight="1">
      <c r="AC68" s="31"/>
    </row>
    <row r="69" spans="29:29" ht="15.75" customHeight="1">
      <c r="AC69" s="31"/>
    </row>
    <row r="70" spans="29:29" ht="15.75" customHeight="1">
      <c r="AC70" s="31"/>
    </row>
    <row r="71" spans="29:29" ht="15.75" customHeight="1">
      <c r="AC71" s="31"/>
    </row>
    <row r="72" spans="29:29" ht="15.75" customHeight="1">
      <c r="AC72" s="31"/>
    </row>
    <row r="73" spans="29:29" ht="15.75" customHeight="1">
      <c r="AC73" s="31"/>
    </row>
    <row r="74" spans="29:29" ht="15.75" customHeight="1">
      <c r="AC74" s="31"/>
    </row>
    <row r="75" spans="29:29" ht="15.75" customHeight="1">
      <c r="AC75" s="31"/>
    </row>
    <row r="76" spans="29:29" ht="15.75" customHeight="1">
      <c r="AC76" s="31"/>
    </row>
    <row r="77" spans="29:29" ht="15.75" customHeight="1">
      <c r="AC77" s="31"/>
    </row>
    <row r="78" spans="29:29" ht="15.75" customHeight="1">
      <c r="AC78" s="31"/>
    </row>
    <row r="79" spans="29:29" ht="15.75" customHeight="1">
      <c r="AC79" s="31"/>
    </row>
    <row r="80" spans="29:29" ht="15.75" customHeight="1">
      <c r="AC80" s="31"/>
    </row>
    <row r="81" spans="29:29" ht="15.75" customHeight="1">
      <c r="AC81" s="31"/>
    </row>
    <row r="82" spans="29:29" ht="15.75" customHeight="1">
      <c r="AC82" s="31"/>
    </row>
    <row r="83" spans="29:29" ht="15.75" customHeight="1">
      <c r="AC83" s="31"/>
    </row>
    <row r="84" spans="29:29" ht="15.75" customHeight="1">
      <c r="AC84" s="31"/>
    </row>
    <row r="85" spans="29:29" ht="15.75" customHeight="1">
      <c r="AC85" s="31"/>
    </row>
    <row r="86" spans="29:29" ht="15.75" customHeight="1">
      <c r="AC86" s="31"/>
    </row>
    <row r="87" spans="29:29" ht="15.75" customHeight="1">
      <c r="AC87" s="31"/>
    </row>
    <row r="88" spans="29:29" ht="15.75" customHeight="1">
      <c r="AC88" s="31"/>
    </row>
    <row r="89" spans="29:29" ht="15.75" customHeight="1">
      <c r="AC89" s="31"/>
    </row>
    <row r="90" spans="29:29" ht="15.75" customHeight="1">
      <c r="AC90" s="31"/>
    </row>
    <row r="91" spans="29:29" ht="15.75" customHeight="1">
      <c r="AC91" s="31"/>
    </row>
    <row r="92" spans="29:29" ht="15.75" customHeight="1">
      <c r="AC92" s="31"/>
    </row>
    <row r="93" spans="29:29" ht="15.75" customHeight="1">
      <c r="AC93" s="31"/>
    </row>
    <row r="94" spans="29:29" ht="15.75" customHeight="1">
      <c r="AC94" s="31"/>
    </row>
    <row r="95" spans="29:29" ht="15.75" customHeight="1">
      <c r="AC95" s="31"/>
    </row>
    <row r="96" spans="29:29" ht="15.75" customHeight="1">
      <c r="AC96" s="31"/>
    </row>
    <row r="97" spans="29:29" ht="15.75" customHeight="1">
      <c r="AC97" s="31"/>
    </row>
    <row r="98" spans="29:29" ht="15.75" customHeight="1">
      <c r="AC98" s="31"/>
    </row>
    <row r="99" spans="29:29" ht="15.75" customHeight="1">
      <c r="AC99" s="31"/>
    </row>
    <row r="100" spans="29:29" ht="15.75" customHeight="1">
      <c r="AC100" s="31"/>
    </row>
    <row r="101" spans="29:29" ht="15.75" customHeight="1">
      <c r="AC101" s="31"/>
    </row>
    <row r="102" spans="29:29" ht="15.75" customHeight="1">
      <c r="AC102" s="31"/>
    </row>
    <row r="103" spans="29:29" ht="15.75" customHeight="1">
      <c r="AC103" s="31"/>
    </row>
    <row r="104" spans="29:29" ht="15.75" customHeight="1">
      <c r="AC104" s="31"/>
    </row>
    <row r="105" spans="29:29" ht="15.75" customHeight="1">
      <c r="AC105" s="31"/>
    </row>
    <row r="106" spans="29:29" ht="15.75" customHeight="1">
      <c r="AC106" s="31"/>
    </row>
    <row r="107" spans="29:29" ht="15.75" customHeight="1">
      <c r="AC107" s="31"/>
    </row>
    <row r="108" spans="29:29" ht="15.75" customHeight="1">
      <c r="AC108" s="31"/>
    </row>
    <row r="109" spans="29:29" ht="15.75" customHeight="1">
      <c r="AC109" s="31"/>
    </row>
    <row r="110" spans="29:29" ht="15.75" customHeight="1">
      <c r="AC110" s="31"/>
    </row>
    <row r="111" spans="29:29" ht="15.75" customHeight="1">
      <c r="AC111" s="31"/>
    </row>
    <row r="112" spans="29:29" ht="15.75" customHeight="1">
      <c r="AC112" s="31"/>
    </row>
    <row r="113" spans="29:29" ht="15.75" customHeight="1">
      <c r="AC113" s="31"/>
    </row>
    <row r="114" spans="29:29" ht="15.75" customHeight="1">
      <c r="AC114" s="31"/>
    </row>
    <row r="115" spans="29:29" ht="15.75" customHeight="1">
      <c r="AC115" s="31"/>
    </row>
    <row r="116" spans="29:29" ht="15.75" customHeight="1">
      <c r="AC116" s="31"/>
    </row>
    <row r="117" spans="29:29" ht="15.75" customHeight="1">
      <c r="AC117" s="31"/>
    </row>
    <row r="118" spans="29:29" ht="15.75" customHeight="1">
      <c r="AC118" s="31"/>
    </row>
    <row r="119" spans="29:29" ht="15.75" customHeight="1">
      <c r="AC119" s="31"/>
    </row>
    <row r="120" spans="29:29" ht="15.75" customHeight="1">
      <c r="AC120" s="31"/>
    </row>
    <row r="121" spans="29:29" ht="15.75" customHeight="1">
      <c r="AC121" s="31"/>
    </row>
    <row r="122" spans="29:29" ht="15.75" customHeight="1">
      <c r="AC122" s="31"/>
    </row>
    <row r="123" spans="29:29" ht="15.75" customHeight="1">
      <c r="AC123" s="31"/>
    </row>
    <row r="124" spans="29:29" ht="15.75" customHeight="1">
      <c r="AC124" s="31"/>
    </row>
    <row r="125" spans="29:29" ht="15.75" customHeight="1">
      <c r="AC125" s="31"/>
    </row>
    <row r="126" spans="29:29" ht="15.75" customHeight="1">
      <c r="AC126" s="31"/>
    </row>
    <row r="127" spans="29:29" ht="15.75" customHeight="1">
      <c r="AC127" s="31"/>
    </row>
    <row r="128" spans="29:29" ht="15.75" customHeight="1">
      <c r="AC128" s="31"/>
    </row>
    <row r="129" spans="29:29" ht="15.75" customHeight="1">
      <c r="AC129" s="31"/>
    </row>
    <row r="130" spans="29:29" ht="15.75" customHeight="1">
      <c r="AC130" s="31"/>
    </row>
    <row r="131" spans="29:29" ht="15.75" customHeight="1">
      <c r="AC131" s="31"/>
    </row>
    <row r="132" spans="29:29" ht="15.75" customHeight="1">
      <c r="AC132" s="31"/>
    </row>
    <row r="133" spans="29:29" ht="15.75" customHeight="1">
      <c r="AC133" s="31"/>
    </row>
    <row r="134" spans="29:29" ht="15.75" customHeight="1">
      <c r="AC134" s="31"/>
    </row>
    <row r="135" spans="29:29" ht="15.75" customHeight="1">
      <c r="AC135" s="31"/>
    </row>
    <row r="136" spans="29:29" ht="15.75" customHeight="1">
      <c r="AC136" s="31"/>
    </row>
    <row r="137" spans="29:29" ht="15.75" customHeight="1">
      <c r="AC137" s="31"/>
    </row>
    <row r="138" spans="29:29" ht="15.75" customHeight="1">
      <c r="AC138" s="31"/>
    </row>
    <row r="139" spans="29:29" ht="15.75" customHeight="1">
      <c r="AC139" s="31"/>
    </row>
    <row r="140" spans="29:29" ht="15.75" customHeight="1">
      <c r="AC140" s="31"/>
    </row>
    <row r="141" spans="29:29" ht="15.75" customHeight="1">
      <c r="AC141" s="31"/>
    </row>
    <row r="142" spans="29:29" ht="15.75" customHeight="1">
      <c r="AC142" s="31"/>
    </row>
    <row r="143" spans="29:29" ht="15.75" customHeight="1">
      <c r="AC143" s="31"/>
    </row>
    <row r="144" spans="29:29" ht="15.75" customHeight="1">
      <c r="AC144" s="31"/>
    </row>
    <row r="145" spans="29:29" ht="15.75" customHeight="1">
      <c r="AC145" s="31"/>
    </row>
    <row r="146" spans="29:29" ht="15.75" customHeight="1">
      <c r="AC146" s="31"/>
    </row>
    <row r="147" spans="29:29" ht="15.75" customHeight="1">
      <c r="AC147" s="31"/>
    </row>
    <row r="148" spans="29:29" ht="15.75" customHeight="1">
      <c r="AC148" s="31"/>
    </row>
    <row r="149" spans="29:29" ht="15.75" customHeight="1">
      <c r="AC149" s="31"/>
    </row>
    <row r="150" spans="29:29" ht="15.75" customHeight="1">
      <c r="AC150" s="31"/>
    </row>
    <row r="151" spans="29:29" ht="15.75" customHeight="1">
      <c r="AC151" s="31"/>
    </row>
    <row r="152" spans="29:29" ht="15.75" customHeight="1">
      <c r="AC152" s="31"/>
    </row>
    <row r="153" spans="29:29" ht="15.75" customHeight="1">
      <c r="AC153" s="31"/>
    </row>
    <row r="154" spans="29:29" ht="15.75" customHeight="1">
      <c r="AC154" s="31"/>
    </row>
    <row r="155" spans="29:29" ht="15.75" customHeight="1">
      <c r="AC155" s="31"/>
    </row>
    <row r="156" spans="29:29" ht="15.75" customHeight="1">
      <c r="AC156" s="31"/>
    </row>
    <row r="157" spans="29:29" ht="15.75" customHeight="1">
      <c r="AC157" s="31"/>
    </row>
    <row r="158" spans="29:29" ht="15.75" customHeight="1">
      <c r="AC158" s="31"/>
    </row>
    <row r="159" spans="29:29" ht="15.75" customHeight="1">
      <c r="AC159" s="31"/>
    </row>
    <row r="160" spans="29:29" ht="15.75" customHeight="1">
      <c r="AC160" s="31"/>
    </row>
    <row r="161" spans="29:29" ht="15.75" customHeight="1">
      <c r="AC161" s="31"/>
    </row>
    <row r="162" spans="29:29" ht="15.75" customHeight="1">
      <c r="AC162" s="31"/>
    </row>
    <row r="163" spans="29:29" ht="15.75" customHeight="1">
      <c r="AC163" s="31"/>
    </row>
    <row r="164" spans="29:29" ht="15.75" customHeight="1">
      <c r="AC164" s="31"/>
    </row>
    <row r="165" spans="29:29" ht="15.75" customHeight="1">
      <c r="AC165" s="31"/>
    </row>
    <row r="166" spans="29:29" ht="15.75" customHeight="1">
      <c r="AC166" s="31"/>
    </row>
    <row r="167" spans="29:29" ht="15.75" customHeight="1">
      <c r="AC167" s="31"/>
    </row>
    <row r="168" spans="29:29" ht="15.75" customHeight="1">
      <c r="AC168" s="31"/>
    </row>
    <row r="169" spans="29:29" ht="15.75" customHeight="1">
      <c r="AC169" s="31"/>
    </row>
    <row r="170" spans="29:29" ht="15.75" customHeight="1">
      <c r="AC170" s="31"/>
    </row>
    <row r="171" spans="29:29" ht="15.75" customHeight="1">
      <c r="AC171" s="31"/>
    </row>
    <row r="172" spans="29:29" ht="15.75" customHeight="1">
      <c r="AC172" s="31"/>
    </row>
    <row r="173" spans="29:29" ht="15.75" customHeight="1">
      <c r="AC173" s="31"/>
    </row>
    <row r="174" spans="29:29" ht="15.75" customHeight="1">
      <c r="AC174" s="31"/>
    </row>
    <row r="175" spans="29:29" ht="15.75" customHeight="1">
      <c r="AC175" s="31"/>
    </row>
    <row r="176" spans="29:29" ht="15.75" customHeight="1">
      <c r="AC176" s="31"/>
    </row>
    <row r="177" spans="29:29" ht="15.75" customHeight="1">
      <c r="AC177" s="31"/>
    </row>
    <row r="178" spans="29:29" ht="15.75" customHeight="1">
      <c r="AC178" s="31"/>
    </row>
    <row r="179" spans="29:29" ht="15.75" customHeight="1">
      <c r="AC179" s="31"/>
    </row>
    <row r="180" spans="29:29" ht="15.75" customHeight="1">
      <c r="AC180" s="31"/>
    </row>
    <row r="181" spans="29:29" ht="15.75" customHeight="1">
      <c r="AC181" s="31"/>
    </row>
    <row r="182" spans="29:29" ht="15.75" customHeight="1">
      <c r="AC182" s="31"/>
    </row>
    <row r="183" spans="29:29" ht="15.75" customHeight="1">
      <c r="AC183" s="31"/>
    </row>
    <row r="184" spans="29:29" ht="15.75" customHeight="1">
      <c r="AC184" s="31"/>
    </row>
    <row r="185" spans="29:29" ht="15.75" customHeight="1">
      <c r="AC185" s="31"/>
    </row>
    <row r="186" spans="29:29" ht="15.75" customHeight="1">
      <c r="AC186" s="31"/>
    </row>
    <row r="187" spans="29:29" ht="15.75" customHeight="1">
      <c r="AC187" s="31"/>
    </row>
    <row r="188" spans="29:29" ht="15.75" customHeight="1">
      <c r="AC188" s="31"/>
    </row>
    <row r="189" spans="29:29" ht="15.75" customHeight="1">
      <c r="AC189" s="31"/>
    </row>
    <row r="190" spans="29:29" ht="15.75" customHeight="1">
      <c r="AC190" s="31"/>
    </row>
    <row r="191" spans="29:29" ht="15.75" customHeight="1">
      <c r="AC191" s="31"/>
    </row>
    <row r="192" spans="29:29" ht="15.75" customHeight="1">
      <c r="AC192" s="31"/>
    </row>
    <row r="193" spans="29:29" ht="15.75" customHeight="1">
      <c r="AC193" s="31"/>
    </row>
    <row r="194" spans="29:29" ht="15.75" customHeight="1">
      <c r="AC194" s="31"/>
    </row>
    <row r="195" spans="29:29" ht="15.75" customHeight="1">
      <c r="AC195" s="31"/>
    </row>
    <row r="196" spans="29:29" ht="15.75" customHeight="1">
      <c r="AC196" s="31"/>
    </row>
    <row r="197" spans="29:29" ht="15.75" customHeight="1">
      <c r="AC197" s="31"/>
    </row>
    <row r="198" spans="29:29" ht="15.75" customHeight="1">
      <c r="AC198" s="31"/>
    </row>
    <row r="199" spans="29:29" ht="15.75" customHeight="1">
      <c r="AC199" s="31"/>
    </row>
    <row r="200" spans="29:29" ht="15.75" customHeight="1">
      <c r="AC200" s="31"/>
    </row>
    <row r="201" spans="29:29" ht="15.75" customHeight="1">
      <c r="AC201" s="31"/>
    </row>
    <row r="202" spans="29:29" ht="15.75" customHeight="1">
      <c r="AC202" s="31"/>
    </row>
    <row r="203" spans="29:29" ht="15.75" customHeight="1">
      <c r="AC203" s="31"/>
    </row>
    <row r="204" spans="29:29" ht="15.75" customHeight="1">
      <c r="AC204" s="31"/>
    </row>
    <row r="205" spans="29:29" ht="15.75" customHeight="1">
      <c r="AC205" s="31"/>
    </row>
    <row r="206" spans="29:29" ht="15.75" customHeight="1">
      <c r="AC206" s="31"/>
    </row>
    <row r="207" spans="29:29" ht="15.75" customHeight="1">
      <c r="AC207" s="31"/>
    </row>
    <row r="208" spans="29:29" ht="15.75" customHeight="1">
      <c r="AC208" s="31"/>
    </row>
    <row r="209" spans="29:29" ht="15.75" customHeight="1">
      <c r="AC209" s="31"/>
    </row>
    <row r="210" spans="29:29" ht="15.75" customHeight="1">
      <c r="AC210" s="31"/>
    </row>
    <row r="211" spans="29:29" ht="15.75" customHeight="1">
      <c r="AC211" s="31"/>
    </row>
    <row r="212" spans="29:29" ht="15.75" customHeight="1">
      <c r="AC212" s="31"/>
    </row>
    <row r="213" spans="29:29" ht="15.75" customHeight="1">
      <c r="AC213" s="31"/>
    </row>
    <row r="214" spans="29:29" ht="15.75" customHeight="1">
      <c r="AC214" s="31"/>
    </row>
    <row r="215" spans="29:29" ht="15.75" customHeight="1">
      <c r="AC215" s="31"/>
    </row>
    <row r="216" spans="29:29" ht="15.75" customHeight="1">
      <c r="AC216" s="31"/>
    </row>
    <row r="217" spans="29:29" ht="15.75" customHeight="1">
      <c r="AC217" s="31"/>
    </row>
    <row r="218" spans="29:29" ht="15.75" customHeight="1">
      <c r="AC218" s="31"/>
    </row>
    <row r="219" spans="29:29" ht="15.75" customHeight="1">
      <c r="AC219" s="31"/>
    </row>
    <row r="220" spans="29:29" ht="15.75" customHeight="1">
      <c r="AC220" s="31"/>
    </row>
    <row r="221" spans="29:29" ht="15.75" customHeight="1">
      <c r="AC221" s="31"/>
    </row>
    <row r="222" spans="29:29" ht="15.75" customHeight="1">
      <c r="AC222" s="31"/>
    </row>
    <row r="223" spans="29:29" ht="15.75" customHeight="1">
      <c r="AC223" s="31"/>
    </row>
    <row r="224" spans="29:29" ht="15.75" customHeight="1">
      <c r="AC224" s="31"/>
    </row>
    <row r="225" spans="29:29" ht="15.75" customHeight="1">
      <c r="AC225" s="31"/>
    </row>
    <row r="226" spans="29:29" ht="15.75" customHeight="1">
      <c r="AC226" s="31"/>
    </row>
    <row r="227" spans="29:29" ht="15.75" customHeight="1">
      <c r="AC227" s="31"/>
    </row>
    <row r="228" spans="29:29" ht="15.75" customHeight="1">
      <c r="AC228" s="31"/>
    </row>
    <row r="229" spans="29:29" ht="15.75" customHeight="1">
      <c r="AC229" s="31"/>
    </row>
    <row r="230" spans="29:29" ht="15.75" customHeight="1">
      <c r="AC230" s="31"/>
    </row>
    <row r="231" spans="29:29" ht="15.75" customHeight="1">
      <c r="AC231" s="31"/>
    </row>
    <row r="232" spans="29:29" ht="15.75" customHeight="1">
      <c r="AC232" s="31"/>
    </row>
    <row r="233" spans="29:29" ht="15.75" customHeight="1">
      <c r="AC233" s="31"/>
    </row>
    <row r="234" spans="29:29" ht="15.75" customHeight="1">
      <c r="AC234" s="31"/>
    </row>
    <row r="235" spans="29:29" ht="15.75" customHeight="1">
      <c r="AC235" s="31"/>
    </row>
    <row r="236" spans="29:29" ht="15.75" customHeight="1">
      <c r="AC236" s="31"/>
    </row>
    <row r="237" spans="29:29" ht="15.75" customHeight="1">
      <c r="AC237" s="31"/>
    </row>
    <row r="238" spans="29:29" ht="15.75" customHeight="1">
      <c r="AC238" s="31"/>
    </row>
    <row r="239" spans="29:29" ht="15.75" customHeight="1">
      <c r="AC239" s="31"/>
    </row>
    <row r="240" spans="29:29" ht="15.75" customHeight="1">
      <c r="AC240" s="31"/>
    </row>
    <row r="241" spans="29:29" ht="15.75" customHeight="1">
      <c r="AC241" s="31"/>
    </row>
    <row r="242" spans="29:29" ht="15.75" customHeight="1">
      <c r="AC242" s="31"/>
    </row>
    <row r="243" spans="29:29" ht="15.75" customHeight="1">
      <c r="AC243" s="31"/>
    </row>
    <row r="244" spans="29:29" ht="15.75" customHeight="1">
      <c r="AC244" s="31"/>
    </row>
    <row r="245" spans="29:29" ht="15.75" customHeight="1">
      <c r="AC245" s="31"/>
    </row>
    <row r="246" spans="29:29" ht="15.75" customHeight="1">
      <c r="AC246" s="31"/>
    </row>
    <row r="247" spans="29:29" ht="15.75" customHeight="1">
      <c r="AC247" s="31"/>
    </row>
    <row r="248" spans="29:29" ht="15.75" customHeight="1">
      <c r="AC248" s="31"/>
    </row>
    <row r="249" spans="29:29" ht="15.75" customHeight="1">
      <c r="AC249" s="31"/>
    </row>
    <row r="250" spans="29:29" ht="15.75" customHeight="1">
      <c r="AC250" s="31"/>
    </row>
    <row r="251" spans="29:29" ht="15.75" customHeight="1">
      <c r="AC251" s="31"/>
    </row>
    <row r="252" spans="29:29" ht="15.75" customHeight="1">
      <c r="AC252" s="31"/>
    </row>
    <row r="253" spans="29:29" ht="15.75" customHeight="1">
      <c r="AC253" s="31"/>
    </row>
    <row r="254" spans="29:29" ht="15.75" customHeight="1">
      <c r="AC254" s="31"/>
    </row>
    <row r="255" spans="29:29" ht="15.75" customHeight="1">
      <c r="AC255" s="31"/>
    </row>
    <row r="256" spans="29:29" ht="15.75" customHeight="1">
      <c r="AC256" s="31"/>
    </row>
    <row r="257" spans="29:29" ht="15.75" customHeight="1">
      <c r="AC257" s="31"/>
    </row>
    <row r="258" spans="29:29" ht="15.75" customHeight="1">
      <c r="AC258" s="31"/>
    </row>
    <row r="259" spans="29:29" ht="15.75" customHeight="1">
      <c r="AC259" s="31"/>
    </row>
    <row r="260" spans="29:29" ht="15.75" customHeight="1">
      <c r="AC260" s="31"/>
    </row>
    <row r="261" spans="29:29" ht="15.75" customHeight="1">
      <c r="AC261" s="31"/>
    </row>
    <row r="262" spans="29:29" ht="15.75" customHeight="1">
      <c r="AC262" s="31"/>
    </row>
    <row r="263" spans="29:29" ht="15.75" customHeight="1">
      <c r="AC263" s="31"/>
    </row>
    <row r="264" spans="29:29" ht="15.75" customHeight="1">
      <c r="AC264" s="31"/>
    </row>
    <row r="265" spans="29:29" ht="15.75" customHeight="1">
      <c r="AC265" s="31"/>
    </row>
    <row r="266" spans="29:29" ht="15.75" customHeight="1">
      <c r="AC266" s="31"/>
    </row>
    <row r="267" spans="29:29" ht="15.75" customHeight="1">
      <c r="AC267" s="31"/>
    </row>
    <row r="268" spans="29:29" ht="15.75" customHeight="1">
      <c r="AC268" s="31"/>
    </row>
    <row r="269" spans="29:29" ht="15.75" customHeight="1">
      <c r="AC269" s="31"/>
    </row>
    <row r="270" spans="29:29" ht="15.75" customHeight="1">
      <c r="AC270" s="31"/>
    </row>
    <row r="271" spans="29:29" ht="15.75" customHeight="1">
      <c r="AC271" s="31"/>
    </row>
    <row r="272" spans="29:29" ht="15.75" customHeight="1">
      <c r="AC272" s="31"/>
    </row>
    <row r="273" spans="29:29" ht="15.75" customHeight="1">
      <c r="AC273" s="31"/>
    </row>
    <row r="274" spans="29:29" ht="15.75" customHeight="1">
      <c r="AC274" s="31"/>
    </row>
    <row r="275" spans="29:29" ht="15.75" customHeight="1">
      <c r="AC275" s="31"/>
    </row>
    <row r="276" spans="29:29" ht="15.75" customHeight="1">
      <c r="AC276" s="31"/>
    </row>
    <row r="277" spans="29:29" ht="15.75" customHeight="1">
      <c r="AC277" s="31"/>
    </row>
    <row r="278" spans="29:29" ht="15.75" customHeight="1">
      <c r="AC278" s="31"/>
    </row>
    <row r="279" spans="29:29" ht="15.75" customHeight="1">
      <c r="AC279" s="31"/>
    </row>
    <row r="280" spans="29:29" ht="15.75" customHeight="1">
      <c r="AC280" s="31"/>
    </row>
    <row r="281" spans="29:29" ht="15.75" customHeight="1">
      <c r="AC281" s="31"/>
    </row>
    <row r="282" spans="29:29" ht="15.75" customHeight="1">
      <c r="AC282" s="31"/>
    </row>
    <row r="283" spans="29:29" ht="15.75" customHeight="1">
      <c r="AC283" s="31"/>
    </row>
    <row r="284" spans="29:29" ht="15.75" customHeight="1">
      <c r="AC284" s="31"/>
    </row>
    <row r="285" spans="29:29" ht="15.75" customHeight="1">
      <c r="AC285" s="31"/>
    </row>
    <row r="286" spans="29:29" ht="15.75" customHeight="1">
      <c r="AC286" s="31"/>
    </row>
    <row r="287" spans="29:29" ht="15.75" customHeight="1">
      <c r="AC287" s="31"/>
    </row>
    <row r="288" spans="29:29" ht="15.75" customHeight="1">
      <c r="AC288" s="31"/>
    </row>
    <row r="289" spans="29:29" ht="15.75" customHeight="1">
      <c r="AC289" s="31"/>
    </row>
    <row r="290" spans="29:29" ht="15.75" customHeight="1">
      <c r="AC290" s="31"/>
    </row>
    <row r="291" spans="29:29" ht="15.75" customHeight="1">
      <c r="AC291" s="31"/>
    </row>
    <row r="292" spans="29:29" ht="15.75" customHeight="1">
      <c r="AC292" s="31"/>
    </row>
    <row r="293" spans="29:29" ht="15.75" customHeight="1">
      <c r="AC293" s="31"/>
    </row>
    <row r="294" spans="29:29" ht="15.75" customHeight="1">
      <c r="AC294" s="31"/>
    </row>
    <row r="295" spans="29:29" ht="15.75" customHeight="1">
      <c r="AC295" s="31"/>
    </row>
    <row r="296" spans="29:29" ht="15.75" customHeight="1">
      <c r="AC296" s="31"/>
    </row>
    <row r="297" spans="29:29" ht="15.75" customHeight="1">
      <c r="AC297" s="31"/>
    </row>
    <row r="298" spans="29:29" ht="15.75" customHeight="1">
      <c r="AC298" s="31"/>
    </row>
    <row r="299" spans="29:29" ht="15.75" customHeight="1">
      <c r="AC299" s="31"/>
    </row>
    <row r="300" spans="29:29" ht="15.75" customHeight="1">
      <c r="AC300" s="31"/>
    </row>
    <row r="301" spans="29:29" ht="15.75" customHeight="1">
      <c r="AC301" s="31"/>
    </row>
    <row r="302" spans="29:29" ht="15.75" customHeight="1">
      <c r="AC302" s="31"/>
    </row>
    <row r="303" spans="29:29" ht="15.75" customHeight="1">
      <c r="AC303" s="31"/>
    </row>
    <row r="304" spans="29:29" ht="15.75" customHeight="1">
      <c r="AC304" s="31"/>
    </row>
    <row r="305" spans="29:29" ht="15.75" customHeight="1">
      <c r="AC305" s="31"/>
    </row>
    <row r="306" spans="29:29" ht="15.75" customHeight="1">
      <c r="AC306" s="31"/>
    </row>
    <row r="307" spans="29:29" ht="15.75" customHeight="1">
      <c r="AC307" s="31"/>
    </row>
    <row r="308" spans="29:29" ht="15.75" customHeight="1">
      <c r="AC308" s="31"/>
    </row>
    <row r="309" spans="29:29" ht="15.75" customHeight="1">
      <c r="AC309" s="31"/>
    </row>
    <row r="310" spans="29:29" ht="15.75" customHeight="1">
      <c r="AC310" s="31"/>
    </row>
    <row r="311" spans="29:29" ht="15.75" customHeight="1">
      <c r="AC311" s="31"/>
    </row>
    <row r="312" spans="29:29" ht="15.75" customHeight="1">
      <c r="AC312" s="31"/>
    </row>
    <row r="313" spans="29:29" ht="15.75" customHeight="1">
      <c r="AC313" s="31"/>
    </row>
    <row r="314" spans="29:29" ht="15.75" customHeight="1">
      <c r="AC314" s="31"/>
    </row>
    <row r="315" spans="29:29" ht="15.75" customHeight="1">
      <c r="AC315" s="31"/>
    </row>
    <row r="316" spans="29:29" ht="15.75" customHeight="1">
      <c r="AC316" s="31"/>
    </row>
    <row r="317" spans="29:29" ht="15.75" customHeight="1">
      <c r="AC317" s="31"/>
    </row>
    <row r="318" spans="29:29" ht="15.75" customHeight="1">
      <c r="AC318" s="31"/>
    </row>
    <row r="319" spans="29:29" ht="15.75" customHeight="1">
      <c r="AC319" s="31"/>
    </row>
    <row r="320" spans="29:29" ht="15.75" customHeight="1">
      <c r="AC320" s="31"/>
    </row>
    <row r="321" spans="29:29" ht="15.75" customHeight="1">
      <c r="AC321" s="31"/>
    </row>
    <row r="322" spans="29:29" ht="15.75" customHeight="1">
      <c r="AC322" s="31"/>
    </row>
    <row r="323" spans="29:29" ht="15.75" customHeight="1">
      <c r="AC323" s="31"/>
    </row>
    <row r="324" spans="29:29" ht="15.75" customHeight="1">
      <c r="AC324" s="31"/>
    </row>
    <row r="325" spans="29:29" ht="15.75" customHeight="1">
      <c r="AC325" s="31"/>
    </row>
    <row r="326" spans="29:29" ht="15.75" customHeight="1">
      <c r="AC326" s="31"/>
    </row>
    <row r="327" spans="29:29" ht="15.75" customHeight="1">
      <c r="AC327" s="31"/>
    </row>
    <row r="328" spans="29:29" ht="15.75" customHeight="1">
      <c r="AC328" s="31"/>
    </row>
    <row r="329" spans="29:29" ht="15.75" customHeight="1">
      <c r="AC329" s="31"/>
    </row>
    <row r="330" spans="29:29" ht="15.75" customHeight="1">
      <c r="AC330" s="31"/>
    </row>
    <row r="331" spans="29:29" ht="15.75" customHeight="1">
      <c r="AC331" s="31"/>
    </row>
    <row r="332" spans="29:29" ht="15.75" customHeight="1">
      <c r="AC332" s="31"/>
    </row>
    <row r="333" spans="29:29" ht="15.75" customHeight="1">
      <c r="AC333" s="31"/>
    </row>
    <row r="334" spans="29:29" ht="15.75" customHeight="1">
      <c r="AC334" s="31"/>
    </row>
    <row r="335" spans="29:29" ht="15.75" customHeight="1">
      <c r="AC335" s="31"/>
    </row>
    <row r="336" spans="29:29" ht="15.75" customHeight="1">
      <c r="AC336" s="31"/>
    </row>
    <row r="337" spans="29:29" ht="15.75" customHeight="1">
      <c r="AC337" s="31"/>
    </row>
    <row r="338" spans="29:29" ht="15.75" customHeight="1">
      <c r="AC338" s="31"/>
    </row>
    <row r="339" spans="29:29" ht="15.75" customHeight="1">
      <c r="AC339" s="31"/>
    </row>
    <row r="340" spans="29:29" ht="15.75" customHeight="1">
      <c r="AC340" s="31"/>
    </row>
    <row r="341" spans="29:29" ht="15.75" customHeight="1">
      <c r="AC341" s="31"/>
    </row>
    <row r="342" spans="29:29" ht="15.75" customHeight="1">
      <c r="AC342" s="31"/>
    </row>
    <row r="343" spans="29:29" ht="15.75" customHeight="1">
      <c r="AC343" s="31"/>
    </row>
    <row r="344" spans="29:29" ht="15.75" customHeight="1">
      <c r="AC344" s="31"/>
    </row>
    <row r="345" spans="29:29" ht="15.75" customHeight="1">
      <c r="AC345" s="31"/>
    </row>
    <row r="346" spans="29:29" ht="15.75" customHeight="1">
      <c r="AC346" s="31"/>
    </row>
    <row r="347" spans="29:29" ht="15.75" customHeight="1">
      <c r="AC347" s="31"/>
    </row>
    <row r="348" spans="29:29" ht="15.75" customHeight="1">
      <c r="AC348" s="31"/>
    </row>
    <row r="349" spans="29:29" ht="15.75" customHeight="1">
      <c r="AC349" s="31"/>
    </row>
    <row r="350" spans="29:29" ht="15.75" customHeight="1">
      <c r="AC350" s="31"/>
    </row>
    <row r="351" spans="29:29" ht="15.75" customHeight="1">
      <c r="AC351" s="31"/>
    </row>
    <row r="352" spans="29:29" ht="15.75" customHeight="1">
      <c r="AC352" s="31"/>
    </row>
    <row r="353" spans="29:29" ht="15.75" customHeight="1">
      <c r="AC353" s="31"/>
    </row>
    <row r="354" spans="29:29" ht="15.75" customHeight="1">
      <c r="AC354" s="31"/>
    </row>
    <row r="355" spans="29:29" ht="15.75" customHeight="1">
      <c r="AC355" s="31"/>
    </row>
    <row r="356" spans="29:29" ht="15.75" customHeight="1">
      <c r="AC356" s="31"/>
    </row>
    <row r="357" spans="29:29" ht="15.75" customHeight="1">
      <c r="AC357" s="31"/>
    </row>
    <row r="358" spans="29:29" ht="15.75" customHeight="1">
      <c r="AC358" s="31"/>
    </row>
    <row r="359" spans="29:29" ht="15.75" customHeight="1">
      <c r="AC359" s="31"/>
    </row>
    <row r="360" spans="29:29" ht="15.75" customHeight="1">
      <c r="AC360" s="31"/>
    </row>
    <row r="361" spans="29:29" ht="15.75" customHeight="1">
      <c r="AC361" s="31"/>
    </row>
    <row r="362" spans="29:29" ht="15.75" customHeight="1">
      <c r="AC362" s="31"/>
    </row>
    <row r="363" spans="29:29" ht="15.75" customHeight="1">
      <c r="AC363" s="31"/>
    </row>
    <row r="364" spans="29:29" ht="15.75" customHeight="1">
      <c r="AC364" s="31"/>
    </row>
    <row r="365" spans="29:29" ht="15.75" customHeight="1">
      <c r="AC365" s="31"/>
    </row>
    <row r="366" spans="29:29" ht="15.75" customHeight="1">
      <c r="AC366" s="31"/>
    </row>
    <row r="367" spans="29:29" ht="15.75" customHeight="1">
      <c r="AC367" s="31"/>
    </row>
    <row r="368" spans="29:29" ht="15.75" customHeight="1">
      <c r="AC368" s="31"/>
    </row>
    <row r="369" spans="29:29" ht="15.75" customHeight="1">
      <c r="AC369" s="31"/>
    </row>
    <row r="370" spans="29:29" ht="15.75" customHeight="1">
      <c r="AC370" s="31"/>
    </row>
    <row r="371" spans="29:29" ht="15.75" customHeight="1">
      <c r="AC371" s="31"/>
    </row>
    <row r="372" spans="29:29" ht="15.75" customHeight="1">
      <c r="AC372" s="31"/>
    </row>
    <row r="373" spans="29:29" ht="15.75" customHeight="1">
      <c r="AC373" s="31"/>
    </row>
    <row r="374" spans="29:29" ht="15.75" customHeight="1">
      <c r="AC374" s="31"/>
    </row>
    <row r="375" spans="29:29" ht="15.75" customHeight="1">
      <c r="AC375" s="31"/>
    </row>
    <row r="376" spans="29:29" ht="15.75" customHeight="1">
      <c r="AC376" s="31"/>
    </row>
    <row r="377" spans="29:29" ht="15.75" customHeight="1">
      <c r="AC377" s="31"/>
    </row>
    <row r="378" spans="29:29" ht="15.75" customHeight="1">
      <c r="AC378" s="31"/>
    </row>
    <row r="379" spans="29:29" ht="15.75" customHeight="1">
      <c r="AC379" s="31"/>
    </row>
    <row r="380" spans="29:29" ht="15.75" customHeight="1">
      <c r="AC380" s="31"/>
    </row>
    <row r="381" spans="29:29" ht="15.75" customHeight="1">
      <c r="AC381" s="31"/>
    </row>
    <row r="382" spans="29:29" ht="15.75" customHeight="1">
      <c r="AC382" s="31"/>
    </row>
    <row r="383" spans="29:29" ht="15.75" customHeight="1">
      <c r="AC383" s="31"/>
    </row>
    <row r="384" spans="29:29" ht="15.75" customHeight="1">
      <c r="AC384" s="31"/>
    </row>
    <row r="385" spans="29:29" ht="15.75" customHeight="1">
      <c r="AC385" s="31"/>
    </row>
    <row r="386" spans="29:29" ht="15.75" customHeight="1">
      <c r="AC386" s="31"/>
    </row>
    <row r="387" spans="29:29" ht="15.75" customHeight="1">
      <c r="AC387" s="31"/>
    </row>
    <row r="388" spans="29:29" ht="15.75" customHeight="1">
      <c r="AC388" s="31"/>
    </row>
    <row r="389" spans="29:29" ht="15.75" customHeight="1">
      <c r="AC389" s="31"/>
    </row>
    <row r="390" spans="29:29" ht="15.75" customHeight="1">
      <c r="AC390" s="31"/>
    </row>
    <row r="391" spans="29:29" ht="15.75" customHeight="1">
      <c r="AC391" s="31"/>
    </row>
    <row r="392" spans="29:29" ht="15.75" customHeight="1">
      <c r="AC392" s="31"/>
    </row>
    <row r="393" spans="29:29" ht="15.75" customHeight="1">
      <c r="AC393" s="31"/>
    </row>
    <row r="394" spans="29:29" ht="15.75" customHeight="1">
      <c r="AC394" s="31"/>
    </row>
    <row r="395" spans="29:29" ht="15.75" customHeight="1">
      <c r="AC395" s="31"/>
    </row>
    <row r="396" spans="29:29" ht="15.75" customHeight="1">
      <c r="AC396" s="31"/>
    </row>
    <row r="397" spans="29:29" ht="15.75" customHeight="1">
      <c r="AC397" s="31"/>
    </row>
    <row r="398" spans="29:29" ht="15.75" customHeight="1">
      <c r="AC398" s="31"/>
    </row>
    <row r="399" spans="29:29" ht="15.75" customHeight="1">
      <c r="AC399" s="31"/>
    </row>
    <row r="400" spans="29:29" ht="15.75" customHeight="1">
      <c r="AC400" s="31"/>
    </row>
    <row r="401" spans="29:29" ht="15.75" customHeight="1">
      <c r="AC401" s="31"/>
    </row>
    <row r="402" spans="29:29" ht="15.75" customHeight="1">
      <c r="AC402" s="31"/>
    </row>
    <row r="403" spans="29:29" ht="15.75" customHeight="1">
      <c r="AC403" s="31"/>
    </row>
    <row r="404" spans="29:29" ht="15.75" customHeight="1">
      <c r="AC404" s="31"/>
    </row>
    <row r="405" spans="29:29" ht="15.75" customHeight="1">
      <c r="AC405" s="31"/>
    </row>
    <row r="406" spans="29:29" ht="15.75" customHeight="1">
      <c r="AC406" s="31"/>
    </row>
    <row r="407" spans="29:29" ht="15.75" customHeight="1">
      <c r="AC407" s="31"/>
    </row>
    <row r="408" spans="29:29" ht="15.75" customHeight="1">
      <c r="AC408" s="31"/>
    </row>
    <row r="409" spans="29:29" ht="15.75" customHeight="1">
      <c r="AC409" s="31"/>
    </row>
    <row r="410" spans="29:29" ht="15.75" customHeight="1">
      <c r="AC410" s="31"/>
    </row>
    <row r="411" spans="29:29" ht="15.75" customHeight="1">
      <c r="AC411" s="31"/>
    </row>
    <row r="412" spans="29:29" ht="15.75" customHeight="1">
      <c r="AC412" s="31"/>
    </row>
    <row r="413" spans="29:29" ht="15.75" customHeight="1">
      <c r="AC413" s="31"/>
    </row>
    <row r="414" spans="29:29" ht="15.75" customHeight="1">
      <c r="AC414" s="31"/>
    </row>
    <row r="415" spans="29:29" ht="15.75" customHeight="1">
      <c r="AC415" s="31"/>
    </row>
    <row r="416" spans="29:29" ht="15.75" customHeight="1">
      <c r="AC416" s="31"/>
    </row>
    <row r="417" spans="29:29" ht="15.75" customHeight="1">
      <c r="AC417" s="31"/>
    </row>
    <row r="418" spans="29:29" ht="15.75" customHeight="1">
      <c r="AC418" s="31"/>
    </row>
    <row r="419" spans="29:29" ht="15.75" customHeight="1">
      <c r="AC419" s="31"/>
    </row>
    <row r="420" spans="29:29" ht="15.75" customHeight="1">
      <c r="AC420" s="31"/>
    </row>
    <row r="421" spans="29:29" ht="15.75" customHeight="1">
      <c r="AC421" s="31"/>
    </row>
    <row r="422" spans="29:29" ht="15.75" customHeight="1">
      <c r="AC422" s="31"/>
    </row>
    <row r="423" spans="29:29" ht="15.75" customHeight="1">
      <c r="AC423" s="31"/>
    </row>
    <row r="424" spans="29:29" ht="15.75" customHeight="1">
      <c r="AC424" s="31"/>
    </row>
    <row r="425" spans="29:29" ht="15.75" customHeight="1">
      <c r="AC425" s="31"/>
    </row>
    <row r="426" spans="29:29" ht="15.75" customHeight="1">
      <c r="AC426" s="31"/>
    </row>
    <row r="427" spans="29:29" ht="15.75" customHeight="1">
      <c r="AC427" s="31"/>
    </row>
    <row r="428" spans="29:29" ht="15.75" customHeight="1">
      <c r="AC428" s="31"/>
    </row>
    <row r="429" spans="29:29" ht="15.75" customHeight="1">
      <c r="AC429" s="31"/>
    </row>
    <row r="430" spans="29:29" ht="15.75" customHeight="1">
      <c r="AC430" s="31"/>
    </row>
    <row r="431" spans="29:29" ht="15.75" customHeight="1">
      <c r="AC431" s="31"/>
    </row>
    <row r="432" spans="29:29" ht="15.75" customHeight="1">
      <c r="AC432" s="31"/>
    </row>
    <row r="433" spans="29:29" ht="15.75" customHeight="1">
      <c r="AC433" s="31"/>
    </row>
    <row r="434" spans="29:29" ht="15.75" customHeight="1">
      <c r="AC434" s="31"/>
    </row>
    <row r="435" spans="29:29" ht="15.75" customHeight="1">
      <c r="AC435" s="31"/>
    </row>
    <row r="436" spans="29:29" ht="15.75" customHeight="1">
      <c r="AC436" s="31"/>
    </row>
    <row r="437" spans="29:29" ht="15.75" customHeight="1">
      <c r="AC437" s="31"/>
    </row>
    <row r="438" spans="29:29" ht="15.75" customHeight="1">
      <c r="AC438" s="31"/>
    </row>
    <row r="439" spans="29:29" ht="15.75" customHeight="1">
      <c r="AC439" s="31"/>
    </row>
    <row r="440" spans="29:29" ht="15.75" customHeight="1">
      <c r="AC440" s="31"/>
    </row>
    <row r="441" spans="29:29" ht="15.75" customHeight="1">
      <c r="AC441" s="31"/>
    </row>
    <row r="442" spans="29:29" ht="15.75" customHeight="1">
      <c r="AC442" s="31"/>
    </row>
    <row r="443" spans="29:29" ht="15.75" customHeight="1">
      <c r="AC443" s="31"/>
    </row>
    <row r="444" spans="29:29" ht="15.75" customHeight="1">
      <c r="AC444" s="31"/>
    </row>
    <row r="445" spans="29:29" ht="15.75" customHeight="1">
      <c r="AC445" s="31"/>
    </row>
    <row r="446" spans="29:29" ht="15.75" customHeight="1">
      <c r="AC446" s="31"/>
    </row>
    <row r="447" spans="29:29" ht="15.75" customHeight="1">
      <c r="AC447" s="31"/>
    </row>
    <row r="448" spans="29:29" ht="15.75" customHeight="1">
      <c r="AC448" s="31"/>
    </row>
    <row r="449" spans="29:29" ht="15.75" customHeight="1">
      <c r="AC449" s="31"/>
    </row>
    <row r="450" spans="29:29" ht="15.75" customHeight="1">
      <c r="AC450" s="31"/>
    </row>
    <row r="451" spans="29:29" ht="15.75" customHeight="1">
      <c r="AC451" s="31"/>
    </row>
    <row r="452" spans="29:29" ht="15.75" customHeight="1">
      <c r="AC452" s="31"/>
    </row>
    <row r="453" spans="29:29" ht="15.75" customHeight="1">
      <c r="AC453" s="31"/>
    </row>
    <row r="454" spans="29:29" ht="15.75" customHeight="1">
      <c r="AC454" s="31"/>
    </row>
    <row r="455" spans="29:29" ht="15.75" customHeight="1">
      <c r="AC455" s="31"/>
    </row>
    <row r="456" spans="29:29" ht="15.75" customHeight="1">
      <c r="AC456" s="31"/>
    </row>
    <row r="457" spans="29:29" ht="15.75" customHeight="1">
      <c r="AC457" s="31"/>
    </row>
    <row r="458" spans="29:29" ht="15.75" customHeight="1">
      <c r="AC458" s="31"/>
    </row>
    <row r="459" spans="29:29" ht="15.75" customHeight="1">
      <c r="AC459" s="31"/>
    </row>
    <row r="460" spans="29:29" ht="15.75" customHeight="1">
      <c r="AC460" s="31"/>
    </row>
    <row r="461" spans="29:29" ht="15.75" customHeight="1">
      <c r="AC461" s="31"/>
    </row>
    <row r="462" spans="29:29" ht="15.75" customHeight="1">
      <c r="AC462" s="31"/>
    </row>
    <row r="463" spans="29:29" ht="15.75" customHeight="1">
      <c r="AC463" s="31"/>
    </row>
    <row r="464" spans="29:29" ht="15.75" customHeight="1">
      <c r="AC464" s="31"/>
    </row>
    <row r="465" spans="29:29" ht="15.75" customHeight="1">
      <c r="AC465" s="31"/>
    </row>
    <row r="466" spans="29:29" ht="15.75" customHeight="1">
      <c r="AC466" s="31"/>
    </row>
    <row r="467" spans="29:29" ht="15.75" customHeight="1">
      <c r="AC467" s="31"/>
    </row>
    <row r="468" spans="29:29" ht="15.75" customHeight="1">
      <c r="AC468" s="31"/>
    </row>
    <row r="469" spans="29:29" ht="15.75" customHeight="1">
      <c r="AC469" s="31"/>
    </row>
    <row r="470" spans="29:29" ht="15.75" customHeight="1">
      <c r="AC470" s="31"/>
    </row>
    <row r="471" spans="29:29" ht="15.75" customHeight="1">
      <c r="AC471" s="31"/>
    </row>
    <row r="472" spans="29:29" ht="15.75" customHeight="1">
      <c r="AC472" s="31"/>
    </row>
    <row r="473" spans="29:29" ht="15.75" customHeight="1">
      <c r="AC473" s="31"/>
    </row>
    <row r="474" spans="29:29" ht="15.75" customHeight="1">
      <c r="AC474" s="31"/>
    </row>
    <row r="475" spans="29:29" ht="15.75" customHeight="1">
      <c r="AC475" s="31"/>
    </row>
    <row r="476" spans="29:29" ht="15.75" customHeight="1">
      <c r="AC476" s="31"/>
    </row>
    <row r="477" spans="29:29" ht="15.75" customHeight="1">
      <c r="AC477" s="31"/>
    </row>
    <row r="478" spans="29:29" ht="15.75" customHeight="1">
      <c r="AC478" s="31"/>
    </row>
    <row r="479" spans="29:29" ht="15.75" customHeight="1">
      <c r="AC479" s="31"/>
    </row>
    <row r="480" spans="29:29" ht="15.75" customHeight="1">
      <c r="AC480" s="31"/>
    </row>
    <row r="481" spans="29:29" ht="15.75" customHeight="1">
      <c r="AC481" s="31"/>
    </row>
    <row r="482" spans="29:29" ht="15.75" customHeight="1">
      <c r="AC482" s="31"/>
    </row>
    <row r="483" spans="29:29" ht="15.75" customHeight="1">
      <c r="AC483" s="31"/>
    </row>
    <row r="484" spans="29:29" ht="15.75" customHeight="1">
      <c r="AC484" s="31"/>
    </row>
    <row r="485" spans="29:29" ht="15.75" customHeight="1">
      <c r="AC485" s="31"/>
    </row>
    <row r="486" spans="29:29" ht="15.75" customHeight="1">
      <c r="AC486" s="31"/>
    </row>
    <row r="487" spans="29:29" ht="15.75" customHeight="1">
      <c r="AC487" s="31"/>
    </row>
    <row r="488" spans="29:29" ht="15.75" customHeight="1">
      <c r="AC488" s="31"/>
    </row>
    <row r="489" spans="29:29" ht="15.75" customHeight="1">
      <c r="AC489" s="31"/>
    </row>
    <row r="490" spans="29:29" ht="15.75" customHeight="1">
      <c r="AC490" s="31"/>
    </row>
    <row r="491" spans="29:29" ht="15.75" customHeight="1">
      <c r="AC491" s="31"/>
    </row>
    <row r="492" spans="29:29" ht="15.75" customHeight="1">
      <c r="AC492" s="31"/>
    </row>
    <row r="493" spans="29:29" ht="15.75" customHeight="1">
      <c r="AC493" s="31"/>
    </row>
    <row r="494" spans="29:29" ht="15.75" customHeight="1">
      <c r="AC494" s="31"/>
    </row>
    <row r="495" spans="29:29" ht="15.75" customHeight="1">
      <c r="AC495" s="31"/>
    </row>
    <row r="496" spans="29:29" ht="15.75" customHeight="1">
      <c r="AC496" s="31"/>
    </row>
    <row r="497" spans="29:29" ht="15.75" customHeight="1">
      <c r="AC497" s="31"/>
    </row>
    <row r="498" spans="29:29" ht="15.75" customHeight="1">
      <c r="AC498" s="31"/>
    </row>
    <row r="499" spans="29:29" ht="15.75" customHeight="1">
      <c r="AC499" s="31"/>
    </row>
    <row r="500" spans="29:29" ht="15.75" customHeight="1">
      <c r="AC500" s="31"/>
    </row>
    <row r="501" spans="29:29" ht="15.75" customHeight="1">
      <c r="AC501" s="31"/>
    </row>
    <row r="502" spans="29:29" ht="15.75" customHeight="1">
      <c r="AC502" s="31"/>
    </row>
    <row r="503" spans="29:29" ht="15.75" customHeight="1">
      <c r="AC503" s="31"/>
    </row>
    <row r="504" spans="29:29" ht="15.75" customHeight="1">
      <c r="AC504" s="31"/>
    </row>
    <row r="505" spans="29:29" ht="15.75" customHeight="1">
      <c r="AC505" s="31"/>
    </row>
    <row r="506" spans="29:29" ht="15.75" customHeight="1">
      <c r="AC506" s="31"/>
    </row>
    <row r="507" spans="29:29" ht="15.75" customHeight="1">
      <c r="AC507" s="31"/>
    </row>
    <row r="508" spans="29:29" ht="15.75" customHeight="1">
      <c r="AC508" s="31"/>
    </row>
    <row r="509" spans="29:29" ht="15.75" customHeight="1">
      <c r="AC509" s="31"/>
    </row>
    <row r="510" spans="29:29" ht="15.75" customHeight="1">
      <c r="AC510" s="31"/>
    </row>
    <row r="511" spans="29:29" ht="15.75" customHeight="1">
      <c r="AC511" s="31"/>
    </row>
    <row r="512" spans="29:29" ht="15.75" customHeight="1">
      <c r="AC512" s="31"/>
    </row>
    <row r="513" spans="29:29" ht="15.75" customHeight="1">
      <c r="AC513" s="31"/>
    </row>
    <row r="514" spans="29:29" ht="15.75" customHeight="1">
      <c r="AC514" s="31"/>
    </row>
    <row r="515" spans="29:29" ht="15.75" customHeight="1">
      <c r="AC515" s="31"/>
    </row>
    <row r="516" spans="29:29" ht="15.75" customHeight="1">
      <c r="AC516" s="31"/>
    </row>
    <row r="517" spans="29:29" ht="15.75" customHeight="1">
      <c r="AC517" s="31"/>
    </row>
    <row r="518" spans="29:29" ht="15.75" customHeight="1">
      <c r="AC518" s="31"/>
    </row>
    <row r="519" spans="29:29" ht="15.75" customHeight="1">
      <c r="AC519" s="31"/>
    </row>
    <row r="520" spans="29:29" ht="15.75" customHeight="1">
      <c r="AC520" s="31"/>
    </row>
    <row r="521" spans="29:29" ht="15.75" customHeight="1">
      <c r="AC521" s="31"/>
    </row>
    <row r="522" spans="29:29" ht="15.75" customHeight="1">
      <c r="AC522" s="31"/>
    </row>
    <row r="523" spans="29:29" ht="15.75" customHeight="1">
      <c r="AC523" s="31"/>
    </row>
    <row r="524" spans="29:29" ht="15.75" customHeight="1">
      <c r="AC524" s="31"/>
    </row>
    <row r="525" spans="29:29" ht="15.75" customHeight="1">
      <c r="AC525" s="31"/>
    </row>
    <row r="526" spans="29:29" ht="15.75" customHeight="1">
      <c r="AC526" s="31"/>
    </row>
    <row r="527" spans="29:29" ht="15.75" customHeight="1">
      <c r="AC527" s="31"/>
    </row>
    <row r="528" spans="29:29" ht="15.75" customHeight="1">
      <c r="AC528" s="31"/>
    </row>
    <row r="529" spans="29:29" ht="15.75" customHeight="1">
      <c r="AC529" s="31"/>
    </row>
    <row r="530" spans="29:29" ht="15.75" customHeight="1">
      <c r="AC530" s="31"/>
    </row>
    <row r="531" spans="29:29" ht="15.75" customHeight="1">
      <c r="AC531" s="31"/>
    </row>
    <row r="532" spans="29:29" ht="15.75" customHeight="1">
      <c r="AC532" s="31"/>
    </row>
    <row r="533" spans="29:29" ht="15.75" customHeight="1">
      <c r="AC533" s="31"/>
    </row>
    <row r="534" spans="29:29" ht="15.75" customHeight="1">
      <c r="AC534" s="31"/>
    </row>
    <row r="535" spans="29:29" ht="15.75" customHeight="1">
      <c r="AC535" s="31"/>
    </row>
    <row r="536" spans="29:29" ht="15.75" customHeight="1">
      <c r="AC536" s="31"/>
    </row>
    <row r="537" spans="29:29" ht="15.75" customHeight="1">
      <c r="AC537" s="31"/>
    </row>
    <row r="538" spans="29:29" ht="15.75" customHeight="1">
      <c r="AC538" s="31"/>
    </row>
    <row r="539" spans="29:29" ht="15.75" customHeight="1">
      <c r="AC539" s="31"/>
    </row>
    <row r="540" spans="29:29" ht="15.75" customHeight="1">
      <c r="AC540" s="31"/>
    </row>
    <row r="541" spans="29:29" ht="15.75" customHeight="1">
      <c r="AC541" s="31"/>
    </row>
    <row r="542" spans="29:29" ht="15.75" customHeight="1">
      <c r="AC542" s="31"/>
    </row>
    <row r="543" spans="29:29" ht="15.75" customHeight="1">
      <c r="AC543" s="31"/>
    </row>
    <row r="544" spans="29:29" ht="15.75" customHeight="1">
      <c r="AC544" s="31"/>
    </row>
    <row r="545" spans="29:29" ht="15.75" customHeight="1">
      <c r="AC545" s="31"/>
    </row>
    <row r="546" spans="29:29" ht="15.75" customHeight="1">
      <c r="AC546" s="31"/>
    </row>
    <row r="547" spans="29:29" ht="15.75" customHeight="1">
      <c r="AC547" s="31"/>
    </row>
    <row r="548" spans="29:29" ht="15.75" customHeight="1">
      <c r="AC548" s="31"/>
    </row>
    <row r="549" spans="29:29" ht="15.75" customHeight="1">
      <c r="AC549" s="31"/>
    </row>
    <row r="550" spans="29:29" ht="15.75" customHeight="1">
      <c r="AC550" s="31"/>
    </row>
    <row r="551" spans="29:29" ht="15.75" customHeight="1">
      <c r="AC551" s="31"/>
    </row>
    <row r="552" spans="29:29" ht="15.75" customHeight="1">
      <c r="AC552" s="31"/>
    </row>
    <row r="553" spans="29:29" ht="15.75" customHeight="1">
      <c r="AC553" s="31"/>
    </row>
    <row r="554" spans="29:29" ht="15.75" customHeight="1">
      <c r="AC554" s="31"/>
    </row>
    <row r="555" spans="29:29" ht="15.75" customHeight="1">
      <c r="AC555" s="31"/>
    </row>
    <row r="556" spans="29:29" ht="15.75" customHeight="1">
      <c r="AC556" s="31"/>
    </row>
    <row r="557" spans="29:29" ht="15.75" customHeight="1">
      <c r="AC557" s="31"/>
    </row>
    <row r="558" spans="29:29" ht="15.75" customHeight="1">
      <c r="AC558" s="31"/>
    </row>
    <row r="559" spans="29:29" ht="15.75" customHeight="1">
      <c r="AC559" s="31"/>
    </row>
    <row r="560" spans="29:29" ht="15.75" customHeight="1">
      <c r="AC560" s="31"/>
    </row>
    <row r="561" spans="29:29" ht="15.75" customHeight="1">
      <c r="AC561" s="31"/>
    </row>
    <row r="562" spans="29:29" ht="15.75" customHeight="1">
      <c r="AC562" s="31"/>
    </row>
    <row r="563" spans="29:29" ht="15.75" customHeight="1">
      <c r="AC563" s="31"/>
    </row>
    <row r="564" spans="29:29" ht="15.75" customHeight="1">
      <c r="AC564" s="31"/>
    </row>
    <row r="565" spans="29:29" ht="15.75" customHeight="1">
      <c r="AC565" s="31"/>
    </row>
    <row r="566" spans="29:29" ht="15.75" customHeight="1">
      <c r="AC566" s="31"/>
    </row>
    <row r="567" spans="29:29" ht="15.75" customHeight="1">
      <c r="AC567" s="31"/>
    </row>
    <row r="568" spans="29:29" ht="15.75" customHeight="1">
      <c r="AC568" s="31"/>
    </row>
    <row r="569" spans="29:29" ht="15.75" customHeight="1">
      <c r="AC569" s="31"/>
    </row>
    <row r="570" spans="29:29" ht="15.75" customHeight="1">
      <c r="AC570" s="31"/>
    </row>
    <row r="571" spans="29:29" ht="15.75" customHeight="1">
      <c r="AC571" s="31"/>
    </row>
    <row r="572" spans="29:29" ht="15.75" customHeight="1">
      <c r="AC572" s="31"/>
    </row>
    <row r="573" spans="29:29" ht="15.75" customHeight="1">
      <c r="AC573" s="31"/>
    </row>
    <row r="574" spans="29:29" ht="15.75" customHeight="1">
      <c r="AC574" s="31"/>
    </row>
    <row r="575" spans="29:29" ht="15.75" customHeight="1">
      <c r="AC575" s="31"/>
    </row>
    <row r="576" spans="29:29" ht="15.75" customHeight="1">
      <c r="AC576" s="31"/>
    </row>
    <row r="577" spans="29:29" ht="15.75" customHeight="1">
      <c r="AC577" s="31"/>
    </row>
    <row r="578" spans="29:29" ht="15.75" customHeight="1">
      <c r="AC578" s="31"/>
    </row>
    <row r="579" spans="29:29" ht="15.75" customHeight="1">
      <c r="AC579" s="31"/>
    </row>
    <row r="580" spans="29:29" ht="15.75" customHeight="1">
      <c r="AC580" s="31"/>
    </row>
    <row r="581" spans="29:29" ht="15.75" customHeight="1">
      <c r="AC581" s="31"/>
    </row>
    <row r="582" spans="29:29" ht="15.75" customHeight="1">
      <c r="AC582" s="31"/>
    </row>
    <row r="583" spans="29:29" ht="15.75" customHeight="1">
      <c r="AC583" s="31"/>
    </row>
    <row r="584" spans="29:29" ht="15.75" customHeight="1">
      <c r="AC584" s="31"/>
    </row>
    <row r="585" spans="29:29" ht="15.75" customHeight="1">
      <c r="AC585" s="31"/>
    </row>
    <row r="586" spans="29:29" ht="15.75" customHeight="1">
      <c r="AC586" s="31"/>
    </row>
    <row r="587" spans="29:29" ht="15.75" customHeight="1">
      <c r="AC587" s="31"/>
    </row>
    <row r="588" spans="29:29" ht="15.75" customHeight="1">
      <c r="AC588" s="31"/>
    </row>
    <row r="589" spans="29:29" ht="15.75" customHeight="1">
      <c r="AC589" s="31"/>
    </row>
    <row r="590" spans="29:29" ht="15.75" customHeight="1">
      <c r="AC590" s="31"/>
    </row>
    <row r="591" spans="29:29" ht="15.75" customHeight="1">
      <c r="AC591" s="31"/>
    </row>
    <row r="592" spans="29:29" ht="15.75" customHeight="1">
      <c r="AC592" s="31"/>
    </row>
    <row r="593" spans="29:29" ht="15.75" customHeight="1">
      <c r="AC593" s="31"/>
    </row>
    <row r="594" spans="29:29" ht="15.75" customHeight="1">
      <c r="AC594" s="31"/>
    </row>
    <row r="595" spans="29:29" ht="15.75" customHeight="1">
      <c r="AC595" s="31"/>
    </row>
    <row r="596" spans="29:29" ht="15.75" customHeight="1">
      <c r="AC596" s="31"/>
    </row>
    <row r="597" spans="29:29" ht="15.75" customHeight="1">
      <c r="AC597" s="31"/>
    </row>
    <row r="598" spans="29:29" ht="15.75" customHeight="1">
      <c r="AC598" s="31"/>
    </row>
    <row r="599" spans="29:29" ht="15.75" customHeight="1">
      <c r="AC599" s="31"/>
    </row>
    <row r="600" spans="29:29" ht="15.75" customHeight="1">
      <c r="AC600" s="31"/>
    </row>
    <row r="601" spans="29:29" ht="15.75" customHeight="1">
      <c r="AC601" s="31"/>
    </row>
    <row r="602" spans="29:29" ht="15.75" customHeight="1">
      <c r="AC602" s="31"/>
    </row>
    <row r="603" spans="29:29" ht="15.75" customHeight="1">
      <c r="AC603" s="31"/>
    </row>
    <row r="604" spans="29:29" ht="15.75" customHeight="1">
      <c r="AC604" s="31"/>
    </row>
    <row r="605" spans="29:29" ht="15.75" customHeight="1">
      <c r="AC605" s="31"/>
    </row>
    <row r="606" spans="29:29" ht="15.75" customHeight="1">
      <c r="AC606" s="31"/>
    </row>
    <row r="607" spans="29:29" ht="15.75" customHeight="1">
      <c r="AC607" s="31"/>
    </row>
    <row r="608" spans="29:29" ht="15.75" customHeight="1">
      <c r="AC608" s="31"/>
    </row>
    <row r="609" spans="29:29" ht="15.75" customHeight="1">
      <c r="AC609" s="31"/>
    </row>
    <row r="610" spans="29:29" ht="15.75" customHeight="1">
      <c r="AC610" s="31"/>
    </row>
    <row r="611" spans="29:29" ht="15.75" customHeight="1">
      <c r="AC611" s="31"/>
    </row>
    <row r="612" spans="29:29" ht="15.75" customHeight="1">
      <c r="AC612" s="31"/>
    </row>
    <row r="613" spans="29:29" ht="15.75" customHeight="1">
      <c r="AC613" s="31"/>
    </row>
    <row r="614" spans="29:29" ht="15.75" customHeight="1">
      <c r="AC614" s="31"/>
    </row>
    <row r="615" spans="29:29" ht="15.75" customHeight="1">
      <c r="AC615" s="31"/>
    </row>
    <row r="616" spans="29:29" ht="15.75" customHeight="1">
      <c r="AC616" s="31"/>
    </row>
    <row r="617" spans="29:29" ht="15.75" customHeight="1">
      <c r="AC617" s="31"/>
    </row>
    <row r="618" spans="29:29" ht="15.75" customHeight="1">
      <c r="AC618" s="31"/>
    </row>
    <row r="619" spans="29:29" ht="15.75" customHeight="1">
      <c r="AC619" s="31"/>
    </row>
    <row r="620" spans="29:29" ht="15.75" customHeight="1">
      <c r="AC620" s="31"/>
    </row>
    <row r="621" spans="29:29" ht="15.75" customHeight="1">
      <c r="AC621" s="31"/>
    </row>
    <row r="622" spans="29:29" ht="15.75" customHeight="1">
      <c r="AC622" s="31"/>
    </row>
    <row r="623" spans="29:29" ht="15.75" customHeight="1">
      <c r="AC623" s="31"/>
    </row>
    <row r="624" spans="29:29" ht="15.75" customHeight="1">
      <c r="AC624" s="31"/>
    </row>
    <row r="625" spans="29:29" ht="15.75" customHeight="1">
      <c r="AC625" s="31"/>
    </row>
    <row r="626" spans="29:29" ht="15.75" customHeight="1">
      <c r="AC626" s="31"/>
    </row>
    <row r="627" spans="29:29" ht="15.75" customHeight="1">
      <c r="AC627" s="31"/>
    </row>
    <row r="628" spans="29:29" ht="15.75" customHeight="1">
      <c r="AC628" s="31"/>
    </row>
    <row r="629" spans="29:29" ht="15.75" customHeight="1">
      <c r="AC629" s="31"/>
    </row>
    <row r="630" spans="29:29" ht="15.75" customHeight="1">
      <c r="AC630" s="31"/>
    </row>
    <row r="631" spans="29:29" ht="15.75" customHeight="1">
      <c r="AC631" s="31"/>
    </row>
    <row r="632" spans="29:29" ht="15.75" customHeight="1">
      <c r="AC632" s="31"/>
    </row>
    <row r="633" spans="29:29" ht="15.75" customHeight="1">
      <c r="AC633" s="31"/>
    </row>
    <row r="634" spans="29:29" ht="15.75" customHeight="1">
      <c r="AC634" s="31"/>
    </row>
    <row r="635" spans="29:29" ht="15.75" customHeight="1">
      <c r="AC635" s="31"/>
    </row>
    <row r="636" spans="29:29" ht="15.75" customHeight="1">
      <c r="AC636" s="31"/>
    </row>
    <row r="637" spans="29:29" ht="15.75" customHeight="1">
      <c r="AC637" s="31"/>
    </row>
    <row r="638" spans="29:29" ht="15.75" customHeight="1">
      <c r="AC638" s="31"/>
    </row>
    <row r="639" spans="29:29" ht="15.75" customHeight="1">
      <c r="AC639" s="31"/>
    </row>
    <row r="640" spans="29:29" ht="15.75" customHeight="1">
      <c r="AC640" s="31"/>
    </row>
    <row r="641" spans="29:29" ht="15.75" customHeight="1">
      <c r="AC641" s="31"/>
    </row>
    <row r="642" spans="29:29" ht="15.75" customHeight="1">
      <c r="AC642" s="31"/>
    </row>
    <row r="643" spans="29:29" ht="15.75" customHeight="1">
      <c r="AC643" s="31"/>
    </row>
    <row r="644" spans="29:29" ht="15.75" customHeight="1">
      <c r="AC644" s="31"/>
    </row>
    <row r="645" spans="29:29" ht="15.75" customHeight="1">
      <c r="AC645" s="31"/>
    </row>
    <row r="646" spans="29:29" ht="15.75" customHeight="1">
      <c r="AC646" s="31"/>
    </row>
    <row r="647" spans="29:29" ht="15.75" customHeight="1">
      <c r="AC647" s="31"/>
    </row>
    <row r="648" spans="29:29" ht="15.75" customHeight="1">
      <c r="AC648" s="31"/>
    </row>
    <row r="649" spans="29:29" ht="15.75" customHeight="1">
      <c r="AC649" s="31"/>
    </row>
    <row r="650" spans="29:29" ht="15.75" customHeight="1">
      <c r="AC650" s="31"/>
    </row>
    <row r="651" spans="29:29" ht="15.75" customHeight="1">
      <c r="AC651" s="31"/>
    </row>
    <row r="652" spans="29:29" ht="15.75" customHeight="1">
      <c r="AC652" s="31"/>
    </row>
    <row r="653" spans="29:29" ht="15.75" customHeight="1">
      <c r="AC653" s="31"/>
    </row>
    <row r="654" spans="29:29" ht="15.75" customHeight="1">
      <c r="AC654" s="31"/>
    </row>
    <row r="655" spans="29:29" ht="15.75" customHeight="1">
      <c r="AC655" s="31"/>
    </row>
    <row r="656" spans="29:29" ht="15.75" customHeight="1">
      <c r="AC656" s="31"/>
    </row>
    <row r="657" spans="29:29" ht="15.75" customHeight="1">
      <c r="AC657" s="31"/>
    </row>
    <row r="658" spans="29:29" ht="15.75" customHeight="1">
      <c r="AC658" s="31"/>
    </row>
    <row r="659" spans="29:29" ht="15.75" customHeight="1">
      <c r="AC659" s="31"/>
    </row>
    <row r="660" spans="29:29" ht="15.75" customHeight="1">
      <c r="AC660" s="31"/>
    </row>
    <row r="661" spans="29:29" ht="15.75" customHeight="1">
      <c r="AC661" s="31"/>
    </row>
    <row r="662" spans="29:29" ht="15.75" customHeight="1">
      <c r="AC662" s="31"/>
    </row>
    <row r="663" spans="29:29" ht="15.75" customHeight="1">
      <c r="AC663" s="31"/>
    </row>
    <row r="664" spans="29:29" ht="15.75" customHeight="1">
      <c r="AC664" s="31"/>
    </row>
    <row r="665" spans="29:29" ht="15.75" customHeight="1">
      <c r="AC665" s="31"/>
    </row>
    <row r="666" spans="29:29" ht="15.75" customHeight="1">
      <c r="AC666" s="31"/>
    </row>
    <row r="667" spans="29:29" ht="15.75" customHeight="1">
      <c r="AC667" s="31"/>
    </row>
    <row r="668" spans="29:29" ht="15.75" customHeight="1">
      <c r="AC668" s="31"/>
    </row>
    <row r="669" spans="29:29" ht="15.75" customHeight="1">
      <c r="AC669" s="31"/>
    </row>
    <row r="670" spans="29:29" ht="15.75" customHeight="1">
      <c r="AC670" s="31"/>
    </row>
    <row r="671" spans="29:29" ht="15.75" customHeight="1">
      <c r="AC671" s="31"/>
    </row>
    <row r="672" spans="29:29" ht="15.75" customHeight="1">
      <c r="AC672" s="31"/>
    </row>
    <row r="673" spans="29:29" ht="15.75" customHeight="1">
      <c r="AC673" s="31"/>
    </row>
    <row r="674" spans="29:29" ht="15.75" customHeight="1">
      <c r="AC674" s="31"/>
    </row>
    <row r="675" spans="29:29" ht="15.75" customHeight="1">
      <c r="AC675" s="31"/>
    </row>
    <row r="676" spans="29:29" ht="15.75" customHeight="1">
      <c r="AC676" s="31"/>
    </row>
    <row r="677" spans="29:29" ht="15.75" customHeight="1">
      <c r="AC677" s="31"/>
    </row>
    <row r="678" spans="29:29" ht="15.75" customHeight="1">
      <c r="AC678" s="31"/>
    </row>
    <row r="679" spans="29:29" ht="15.75" customHeight="1">
      <c r="AC679" s="31"/>
    </row>
    <row r="680" spans="29:29" ht="15.75" customHeight="1">
      <c r="AC680" s="31"/>
    </row>
    <row r="681" spans="29:29" ht="15.75" customHeight="1">
      <c r="AC681" s="31"/>
    </row>
    <row r="682" spans="29:29" ht="15.75" customHeight="1">
      <c r="AC682" s="31"/>
    </row>
    <row r="683" spans="29:29" ht="15.75" customHeight="1">
      <c r="AC683" s="31"/>
    </row>
    <row r="684" spans="29:29" ht="15.75" customHeight="1">
      <c r="AC684" s="31"/>
    </row>
    <row r="685" spans="29:29" ht="15.75" customHeight="1">
      <c r="AC685" s="31"/>
    </row>
    <row r="686" spans="29:29" ht="15.75" customHeight="1">
      <c r="AC686" s="31"/>
    </row>
    <row r="687" spans="29:29" ht="15.75" customHeight="1">
      <c r="AC687" s="31"/>
    </row>
    <row r="688" spans="29:29" ht="15.75" customHeight="1">
      <c r="AC688" s="31"/>
    </row>
    <row r="689" spans="29:29" ht="15.75" customHeight="1">
      <c r="AC689" s="31"/>
    </row>
    <row r="690" spans="29:29" ht="15.75" customHeight="1">
      <c r="AC690" s="31"/>
    </row>
    <row r="691" spans="29:29" ht="15.75" customHeight="1">
      <c r="AC691" s="31"/>
    </row>
    <row r="692" spans="29:29" ht="15.75" customHeight="1">
      <c r="AC692" s="31"/>
    </row>
    <row r="693" spans="29:29" ht="15.75" customHeight="1">
      <c r="AC693" s="31"/>
    </row>
    <row r="694" spans="29:29" ht="15.75" customHeight="1">
      <c r="AC694" s="31"/>
    </row>
    <row r="695" spans="29:29" ht="15.75" customHeight="1">
      <c r="AC695" s="31"/>
    </row>
    <row r="696" spans="29:29" ht="15.75" customHeight="1">
      <c r="AC696" s="31"/>
    </row>
    <row r="697" spans="29:29" ht="15.75" customHeight="1">
      <c r="AC697" s="31"/>
    </row>
    <row r="698" spans="29:29" ht="15.75" customHeight="1">
      <c r="AC698" s="31"/>
    </row>
    <row r="699" spans="29:29" ht="15.75" customHeight="1">
      <c r="AC699" s="31"/>
    </row>
    <row r="700" spans="29:29" ht="15.75" customHeight="1">
      <c r="AC700" s="31"/>
    </row>
    <row r="701" spans="29:29" ht="15.75" customHeight="1">
      <c r="AC701" s="31"/>
    </row>
    <row r="702" spans="29:29" ht="15.75" customHeight="1">
      <c r="AC702" s="31"/>
    </row>
    <row r="703" spans="29:29" ht="15.75" customHeight="1">
      <c r="AC703" s="31"/>
    </row>
    <row r="704" spans="29:29" ht="15.75" customHeight="1">
      <c r="AC704" s="31"/>
    </row>
    <row r="705" spans="29:29" ht="15.75" customHeight="1">
      <c r="AC705" s="31"/>
    </row>
    <row r="706" spans="29:29" ht="15.75" customHeight="1">
      <c r="AC706" s="31"/>
    </row>
    <row r="707" spans="29:29" ht="15.75" customHeight="1">
      <c r="AC707" s="31"/>
    </row>
    <row r="708" spans="29:29" ht="15.75" customHeight="1">
      <c r="AC708" s="31"/>
    </row>
    <row r="709" spans="29:29" ht="15.75" customHeight="1">
      <c r="AC709" s="31"/>
    </row>
    <row r="710" spans="29:29" ht="15.75" customHeight="1">
      <c r="AC710" s="31"/>
    </row>
    <row r="711" spans="29:29" ht="15.75" customHeight="1">
      <c r="AC711" s="31"/>
    </row>
    <row r="712" spans="29:29" ht="15.75" customHeight="1">
      <c r="AC712" s="31"/>
    </row>
    <row r="713" spans="29:29" ht="15.75" customHeight="1">
      <c r="AC713" s="31"/>
    </row>
    <row r="714" spans="29:29" ht="15.75" customHeight="1">
      <c r="AC714" s="31"/>
    </row>
    <row r="715" spans="29:29" ht="15.75" customHeight="1">
      <c r="AC715" s="31"/>
    </row>
    <row r="716" spans="29:29" ht="15.75" customHeight="1">
      <c r="AC716" s="31"/>
    </row>
    <row r="717" spans="29:29" ht="15.75" customHeight="1">
      <c r="AC717" s="31"/>
    </row>
    <row r="718" spans="29:29" ht="15.75" customHeight="1">
      <c r="AC718" s="31"/>
    </row>
    <row r="719" spans="29:29" ht="15.75" customHeight="1">
      <c r="AC719" s="31"/>
    </row>
    <row r="720" spans="29:29" ht="15.75" customHeight="1">
      <c r="AC720" s="31"/>
    </row>
    <row r="721" spans="29:29" ht="15.75" customHeight="1">
      <c r="AC721" s="31"/>
    </row>
    <row r="722" spans="29:29" ht="15.75" customHeight="1">
      <c r="AC722" s="31"/>
    </row>
    <row r="723" spans="29:29" ht="15.75" customHeight="1">
      <c r="AC723" s="31"/>
    </row>
    <row r="724" spans="29:29" ht="15.75" customHeight="1">
      <c r="AC724" s="31"/>
    </row>
    <row r="725" spans="29:29" ht="15.75" customHeight="1">
      <c r="AC725" s="31"/>
    </row>
    <row r="726" spans="29:29" ht="15.75" customHeight="1">
      <c r="AC726" s="31"/>
    </row>
    <row r="727" spans="29:29" ht="15.75" customHeight="1">
      <c r="AC727" s="31"/>
    </row>
    <row r="728" spans="29:29" ht="15.75" customHeight="1">
      <c r="AC728" s="31"/>
    </row>
    <row r="729" spans="29:29" ht="15.75" customHeight="1">
      <c r="AC729" s="31"/>
    </row>
    <row r="730" spans="29:29" ht="15.75" customHeight="1">
      <c r="AC730" s="31"/>
    </row>
    <row r="731" spans="29:29" ht="15.75" customHeight="1">
      <c r="AC731" s="31"/>
    </row>
    <row r="732" spans="29:29" ht="15.75" customHeight="1">
      <c r="AC732" s="31"/>
    </row>
    <row r="733" spans="29:29" ht="15.75" customHeight="1">
      <c r="AC733" s="31"/>
    </row>
    <row r="734" spans="29:29" ht="15.75" customHeight="1">
      <c r="AC734" s="31"/>
    </row>
    <row r="735" spans="29:29" ht="15.75" customHeight="1">
      <c r="AC735" s="31"/>
    </row>
    <row r="736" spans="29:29" ht="15.75" customHeight="1">
      <c r="AC736" s="31"/>
    </row>
    <row r="737" spans="29:29" ht="15.75" customHeight="1">
      <c r="AC737" s="31"/>
    </row>
    <row r="738" spans="29:29" ht="15.75" customHeight="1">
      <c r="AC738" s="31"/>
    </row>
    <row r="739" spans="29:29" ht="15.75" customHeight="1">
      <c r="AC739" s="31"/>
    </row>
    <row r="740" spans="29:29" ht="15.75" customHeight="1">
      <c r="AC740" s="31"/>
    </row>
    <row r="741" spans="29:29" ht="15.75" customHeight="1">
      <c r="AC741" s="31"/>
    </row>
    <row r="742" spans="29:29" ht="15.75" customHeight="1">
      <c r="AC742" s="31"/>
    </row>
    <row r="743" spans="29:29" ht="15.75" customHeight="1">
      <c r="AC743" s="31"/>
    </row>
    <row r="744" spans="29:29" ht="15.75" customHeight="1">
      <c r="AC744" s="31"/>
    </row>
    <row r="745" spans="29:29" ht="15.75" customHeight="1">
      <c r="AC745" s="31"/>
    </row>
    <row r="746" spans="29:29" ht="15.75" customHeight="1">
      <c r="AC746" s="31"/>
    </row>
    <row r="747" spans="29:29" ht="15.75" customHeight="1">
      <c r="AC747" s="31"/>
    </row>
    <row r="748" spans="29:29" ht="15.75" customHeight="1">
      <c r="AC748" s="31"/>
    </row>
    <row r="749" spans="29:29" ht="15.75" customHeight="1">
      <c r="AC749" s="31"/>
    </row>
    <row r="750" spans="29:29" ht="15.75" customHeight="1">
      <c r="AC750" s="31"/>
    </row>
    <row r="751" spans="29:29" ht="15.75" customHeight="1">
      <c r="AC751" s="31"/>
    </row>
    <row r="752" spans="29:29" ht="15.75" customHeight="1">
      <c r="AC752" s="31"/>
    </row>
    <row r="753" spans="29:29" ht="15.75" customHeight="1">
      <c r="AC753" s="31"/>
    </row>
    <row r="754" spans="29:29" ht="15.75" customHeight="1">
      <c r="AC754" s="31"/>
    </row>
    <row r="755" spans="29:29" ht="15.75" customHeight="1">
      <c r="AC755" s="31"/>
    </row>
    <row r="756" spans="29:29" ht="15.75" customHeight="1">
      <c r="AC756" s="31"/>
    </row>
    <row r="757" spans="29:29" ht="15.75" customHeight="1">
      <c r="AC757" s="31"/>
    </row>
    <row r="758" spans="29:29" ht="15.75" customHeight="1">
      <c r="AC758" s="31"/>
    </row>
    <row r="759" spans="29:29" ht="15.75" customHeight="1">
      <c r="AC759" s="31"/>
    </row>
    <row r="760" spans="29:29" ht="15.75" customHeight="1">
      <c r="AC760" s="31"/>
    </row>
    <row r="761" spans="29:29" ht="15.75" customHeight="1">
      <c r="AC761" s="31"/>
    </row>
    <row r="762" spans="29:29" ht="15.75" customHeight="1">
      <c r="AC762" s="31"/>
    </row>
    <row r="763" spans="29:29" ht="15.75" customHeight="1">
      <c r="AC763" s="31"/>
    </row>
    <row r="764" spans="29:29" ht="15.75" customHeight="1">
      <c r="AC764" s="31"/>
    </row>
    <row r="765" spans="29:29" ht="15.75" customHeight="1">
      <c r="AC765" s="31"/>
    </row>
    <row r="766" spans="29:29" ht="15.75" customHeight="1">
      <c r="AC766" s="31"/>
    </row>
    <row r="767" spans="29:29" ht="15.75" customHeight="1">
      <c r="AC767" s="31"/>
    </row>
    <row r="768" spans="29:29" ht="15.75" customHeight="1">
      <c r="AC768" s="31"/>
    </row>
    <row r="769" spans="29:29" ht="15.75" customHeight="1">
      <c r="AC769" s="31"/>
    </row>
    <row r="770" spans="29:29" ht="15.75" customHeight="1">
      <c r="AC770" s="31"/>
    </row>
    <row r="771" spans="29:29" ht="15.75" customHeight="1">
      <c r="AC771" s="31"/>
    </row>
    <row r="772" spans="29:29" ht="15.75" customHeight="1">
      <c r="AC772" s="31"/>
    </row>
    <row r="773" spans="29:29" ht="15.75" customHeight="1">
      <c r="AC773" s="31"/>
    </row>
    <row r="774" spans="29:29" ht="15.75" customHeight="1">
      <c r="AC774" s="31"/>
    </row>
    <row r="775" spans="29:29" ht="15.75" customHeight="1">
      <c r="AC775" s="31"/>
    </row>
    <row r="776" spans="29:29" ht="15.75" customHeight="1">
      <c r="AC776" s="31"/>
    </row>
    <row r="777" spans="29:29" ht="15.75" customHeight="1">
      <c r="AC777" s="31"/>
    </row>
    <row r="778" spans="29:29" ht="15.75" customHeight="1">
      <c r="AC778" s="31"/>
    </row>
    <row r="779" spans="29:29" ht="15.75" customHeight="1">
      <c r="AC779" s="31"/>
    </row>
    <row r="780" spans="29:29" ht="15.75" customHeight="1">
      <c r="AC780" s="31"/>
    </row>
    <row r="781" spans="29:29" ht="15.75" customHeight="1">
      <c r="AC781" s="31"/>
    </row>
    <row r="782" spans="29:29" ht="15.75" customHeight="1">
      <c r="AC782" s="31"/>
    </row>
    <row r="783" spans="29:29" ht="15.75" customHeight="1">
      <c r="AC783" s="31"/>
    </row>
    <row r="784" spans="29:29" ht="15.75" customHeight="1">
      <c r="AC784" s="31"/>
    </row>
    <row r="785" spans="29:29" ht="15.75" customHeight="1">
      <c r="AC785" s="31"/>
    </row>
    <row r="786" spans="29:29" ht="15.75" customHeight="1">
      <c r="AC786" s="31"/>
    </row>
    <row r="787" spans="29:29" ht="15.75" customHeight="1">
      <c r="AC787" s="31"/>
    </row>
    <row r="788" spans="29:29" ht="15.75" customHeight="1">
      <c r="AC788" s="31"/>
    </row>
    <row r="789" spans="29:29" ht="15.75" customHeight="1">
      <c r="AC789" s="31"/>
    </row>
    <row r="790" spans="29:29" ht="15.75" customHeight="1">
      <c r="AC790" s="31"/>
    </row>
    <row r="791" spans="29:29" ht="15.75" customHeight="1">
      <c r="AC791" s="31"/>
    </row>
    <row r="792" spans="29:29" ht="15.75" customHeight="1">
      <c r="AC792" s="31"/>
    </row>
    <row r="793" spans="29:29" ht="15.75" customHeight="1">
      <c r="AC793" s="31"/>
    </row>
    <row r="794" spans="29:29" ht="15.75" customHeight="1">
      <c r="AC794" s="31"/>
    </row>
    <row r="795" spans="29:29" ht="15.75" customHeight="1">
      <c r="AC795" s="31"/>
    </row>
    <row r="796" spans="29:29" ht="15.75" customHeight="1">
      <c r="AC796" s="31"/>
    </row>
    <row r="797" spans="29:29" ht="15.75" customHeight="1">
      <c r="AC797" s="31"/>
    </row>
    <row r="798" spans="29:29" ht="15.75" customHeight="1">
      <c r="AC798" s="31"/>
    </row>
    <row r="799" spans="29:29" ht="15.75" customHeight="1">
      <c r="AC799" s="31"/>
    </row>
    <row r="800" spans="29:29" ht="15.75" customHeight="1">
      <c r="AC800" s="31"/>
    </row>
    <row r="801" spans="29:29" ht="15.75" customHeight="1">
      <c r="AC801" s="31"/>
    </row>
    <row r="802" spans="29:29" ht="15.75" customHeight="1">
      <c r="AC802" s="31"/>
    </row>
    <row r="803" spans="29:29" ht="15.75" customHeight="1">
      <c r="AC803" s="31"/>
    </row>
    <row r="804" spans="29:29" ht="15.75" customHeight="1">
      <c r="AC804" s="31"/>
    </row>
    <row r="805" spans="29:29" ht="15.75" customHeight="1">
      <c r="AC805" s="31"/>
    </row>
    <row r="806" spans="29:29" ht="15.75" customHeight="1">
      <c r="AC806" s="31"/>
    </row>
    <row r="807" spans="29:29" ht="15.75" customHeight="1">
      <c r="AC807" s="31"/>
    </row>
    <row r="808" spans="29:29" ht="15.75" customHeight="1">
      <c r="AC808" s="31"/>
    </row>
    <row r="809" spans="29:29" ht="15.75" customHeight="1">
      <c r="AC809" s="31"/>
    </row>
    <row r="810" spans="29:29" ht="15.75" customHeight="1">
      <c r="AC810" s="31"/>
    </row>
    <row r="811" spans="29:29" ht="15.75" customHeight="1">
      <c r="AC811" s="31"/>
    </row>
    <row r="812" spans="29:29" ht="15.75" customHeight="1">
      <c r="AC812" s="31"/>
    </row>
    <row r="813" spans="29:29" ht="15.75" customHeight="1">
      <c r="AC813" s="31"/>
    </row>
    <row r="814" spans="29:29" ht="15.75" customHeight="1">
      <c r="AC814" s="31"/>
    </row>
    <row r="815" spans="29:29" ht="15.75" customHeight="1">
      <c r="AC815" s="31"/>
    </row>
    <row r="816" spans="29:29" ht="15.75" customHeight="1">
      <c r="AC816" s="31"/>
    </row>
    <row r="817" spans="29:29" ht="15.75" customHeight="1">
      <c r="AC817" s="31"/>
    </row>
    <row r="818" spans="29:29" ht="15.75" customHeight="1">
      <c r="AC818" s="31"/>
    </row>
    <row r="819" spans="29:29" ht="15.75" customHeight="1">
      <c r="AC819" s="31"/>
    </row>
    <row r="820" spans="29:29" ht="15.75" customHeight="1">
      <c r="AC820" s="31"/>
    </row>
    <row r="821" spans="29:29" ht="15.75" customHeight="1">
      <c r="AC821" s="31"/>
    </row>
    <row r="822" spans="29:29" ht="15.75" customHeight="1">
      <c r="AC822" s="31"/>
    </row>
    <row r="823" spans="29:29" ht="15.75" customHeight="1">
      <c r="AC823" s="31"/>
    </row>
    <row r="824" spans="29:29" ht="15.75" customHeight="1">
      <c r="AC824" s="31"/>
    </row>
    <row r="825" spans="29:29" ht="15.75" customHeight="1">
      <c r="AC825" s="31"/>
    </row>
    <row r="826" spans="29:29" ht="15.75" customHeight="1">
      <c r="AC826" s="31"/>
    </row>
    <row r="827" spans="29:29" ht="15.75" customHeight="1">
      <c r="AC827" s="31"/>
    </row>
    <row r="828" spans="29:29" ht="15.75" customHeight="1">
      <c r="AC828" s="31"/>
    </row>
    <row r="829" spans="29:29" ht="15.75" customHeight="1">
      <c r="AC829" s="31"/>
    </row>
    <row r="830" spans="29:29" ht="15.75" customHeight="1">
      <c r="AC830" s="31"/>
    </row>
    <row r="831" spans="29:29" ht="15.75" customHeight="1">
      <c r="AC831" s="31"/>
    </row>
    <row r="832" spans="29:29" ht="15.75" customHeight="1">
      <c r="AC832" s="31"/>
    </row>
    <row r="833" spans="29:29" ht="15.75" customHeight="1">
      <c r="AC833" s="31"/>
    </row>
    <row r="834" spans="29:29" ht="15.75" customHeight="1">
      <c r="AC834" s="31"/>
    </row>
    <row r="835" spans="29:29" ht="15.75" customHeight="1">
      <c r="AC835" s="31"/>
    </row>
    <row r="836" spans="29:29" ht="15.75" customHeight="1">
      <c r="AC836" s="31"/>
    </row>
    <row r="837" spans="29:29" ht="15.75" customHeight="1">
      <c r="AC837" s="31"/>
    </row>
    <row r="838" spans="29:29" ht="15.75" customHeight="1">
      <c r="AC838" s="31"/>
    </row>
    <row r="839" spans="29:29" ht="15.75" customHeight="1">
      <c r="AC839" s="31"/>
    </row>
    <row r="840" spans="29:29" ht="15.75" customHeight="1">
      <c r="AC840" s="31"/>
    </row>
    <row r="841" spans="29:29" ht="15.75" customHeight="1">
      <c r="AC841" s="31"/>
    </row>
    <row r="842" spans="29:29" ht="15.75" customHeight="1">
      <c r="AC842" s="31"/>
    </row>
    <row r="843" spans="29:29" ht="15.75" customHeight="1">
      <c r="AC843" s="31"/>
    </row>
    <row r="844" spans="29:29" ht="15.75" customHeight="1">
      <c r="AC844" s="31"/>
    </row>
    <row r="845" spans="29:29" ht="15.75" customHeight="1">
      <c r="AC845" s="31"/>
    </row>
    <row r="846" spans="29:29" ht="15.75" customHeight="1">
      <c r="AC846" s="31"/>
    </row>
    <row r="847" spans="29:29" ht="15.75" customHeight="1">
      <c r="AC847" s="31"/>
    </row>
    <row r="848" spans="29:29" ht="15.75" customHeight="1">
      <c r="AC848" s="31"/>
    </row>
    <row r="849" spans="29:29" ht="15.75" customHeight="1">
      <c r="AC849" s="31"/>
    </row>
    <row r="850" spans="29:29" ht="15.75" customHeight="1">
      <c r="AC850" s="31"/>
    </row>
    <row r="851" spans="29:29" ht="15.75" customHeight="1">
      <c r="AC851" s="31"/>
    </row>
    <row r="852" spans="29:29" ht="15.75" customHeight="1">
      <c r="AC852" s="31"/>
    </row>
    <row r="853" spans="29:29" ht="15.75" customHeight="1">
      <c r="AC853" s="31"/>
    </row>
    <row r="854" spans="29:29" ht="15.75" customHeight="1">
      <c r="AC854" s="31"/>
    </row>
    <row r="855" spans="29:29" ht="15.75" customHeight="1">
      <c r="AC855" s="31"/>
    </row>
    <row r="856" spans="29:29" ht="15.75" customHeight="1">
      <c r="AC856" s="31"/>
    </row>
    <row r="857" spans="29:29" ht="15.75" customHeight="1">
      <c r="AC857" s="31"/>
    </row>
    <row r="858" spans="29:29" ht="15.75" customHeight="1">
      <c r="AC858" s="31"/>
    </row>
    <row r="859" spans="29:29" ht="15.75" customHeight="1">
      <c r="AC859" s="31"/>
    </row>
    <row r="860" spans="29:29" ht="15.75" customHeight="1">
      <c r="AC860" s="31"/>
    </row>
    <row r="861" spans="29:29" ht="15.75" customHeight="1">
      <c r="AC861" s="31"/>
    </row>
    <row r="862" spans="29:29" ht="15.75" customHeight="1">
      <c r="AC862" s="31"/>
    </row>
    <row r="863" spans="29:29" ht="15.75" customHeight="1">
      <c r="AC863" s="31"/>
    </row>
    <row r="864" spans="29:29" ht="15.75" customHeight="1">
      <c r="AC864" s="31"/>
    </row>
    <row r="865" spans="29:29" ht="15.75" customHeight="1">
      <c r="AC865" s="31"/>
    </row>
    <row r="866" spans="29:29" ht="15.75" customHeight="1">
      <c r="AC866" s="31"/>
    </row>
    <row r="867" spans="29:29" ht="15.75" customHeight="1">
      <c r="AC867" s="31"/>
    </row>
    <row r="868" spans="29:29" ht="15.75" customHeight="1">
      <c r="AC868" s="31"/>
    </row>
    <row r="869" spans="29:29" ht="15.75" customHeight="1">
      <c r="AC869" s="31"/>
    </row>
    <row r="870" spans="29:29" ht="15.75" customHeight="1">
      <c r="AC870" s="31"/>
    </row>
    <row r="871" spans="29:29" ht="15.75" customHeight="1">
      <c r="AC871" s="31"/>
    </row>
    <row r="872" spans="29:29" ht="15.75" customHeight="1">
      <c r="AC872" s="31"/>
    </row>
    <row r="873" spans="29:29" ht="15.75" customHeight="1">
      <c r="AC873" s="31"/>
    </row>
    <row r="874" spans="29:29" ht="15.75" customHeight="1">
      <c r="AC874" s="31"/>
    </row>
    <row r="875" spans="29:29" ht="15.75" customHeight="1">
      <c r="AC875" s="31"/>
    </row>
    <row r="876" spans="29:29" ht="15.75" customHeight="1">
      <c r="AC876" s="31"/>
    </row>
    <row r="877" spans="29:29" ht="15.75" customHeight="1">
      <c r="AC877" s="31"/>
    </row>
    <row r="878" spans="29:29" ht="15.75" customHeight="1">
      <c r="AC878" s="31"/>
    </row>
    <row r="879" spans="29:29" ht="15.75" customHeight="1">
      <c r="AC879" s="31"/>
    </row>
    <row r="880" spans="29:29" ht="15.75" customHeight="1">
      <c r="AC880" s="31"/>
    </row>
    <row r="881" spans="29:29" ht="15.75" customHeight="1">
      <c r="AC881" s="31"/>
    </row>
    <row r="882" spans="29:29" ht="15.75" customHeight="1">
      <c r="AC882" s="31"/>
    </row>
    <row r="883" spans="29:29" ht="15.75" customHeight="1">
      <c r="AC883" s="31"/>
    </row>
    <row r="884" spans="29:29" ht="15.75" customHeight="1">
      <c r="AC884" s="31"/>
    </row>
    <row r="885" spans="29:29" ht="15.75" customHeight="1">
      <c r="AC885" s="31"/>
    </row>
    <row r="886" spans="29:29" ht="15.75" customHeight="1">
      <c r="AC886" s="31"/>
    </row>
    <row r="887" spans="29:29" ht="15.75" customHeight="1">
      <c r="AC887" s="31"/>
    </row>
    <row r="888" spans="29:29" ht="15.75" customHeight="1">
      <c r="AC888" s="31"/>
    </row>
    <row r="889" spans="29:29" ht="15.75" customHeight="1">
      <c r="AC889" s="31"/>
    </row>
    <row r="890" spans="29:29" ht="15.75" customHeight="1">
      <c r="AC890" s="31"/>
    </row>
    <row r="891" spans="29:29" ht="15.75" customHeight="1">
      <c r="AC891" s="31"/>
    </row>
    <row r="892" spans="29:29" ht="15.75" customHeight="1">
      <c r="AC892" s="31"/>
    </row>
    <row r="893" spans="29:29" ht="15.75" customHeight="1">
      <c r="AC893" s="31"/>
    </row>
    <row r="894" spans="29:29" ht="15.75" customHeight="1">
      <c r="AC894" s="31"/>
    </row>
    <row r="895" spans="29:29" ht="15.75" customHeight="1">
      <c r="AC895" s="31"/>
    </row>
    <row r="896" spans="29:29" ht="15.75" customHeight="1">
      <c r="AC896" s="31"/>
    </row>
    <row r="897" spans="29:29" ht="15.75" customHeight="1">
      <c r="AC897" s="31"/>
    </row>
    <row r="898" spans="29:29" ht="15.75" customHeight="1">
      <c r="AC898" s="31"/>
    </row>
    <row r="899" spans="29:29" ht="15.75" customHeight="1">
      <c r="AC899" s="31"/>
    </row>
    <row r="900" spans="29:29" ht="15.75" customHeight="1">
      <c r="AC900" s="31"/>
    </row>
    <row r="901" spans="29:29" ht="15.75" customHeight="1">
      <c r="AC901" s="31"/>
    </row>
    <row r="902" spans="29:29" ht="15.75" customHeight="1">
      <c r="AC902" s="31"/>
    </row>
    <row r="903" spans="29:29" ht="15.75" customHeight="1">
      <c r="AC903" s="31"/>
    </row>
    <row r="904" spans="29:29" ht="15.75" customHeight="1">
      <c r="AC904" s="31"/>
    </row>
    <row r="905" spans="29:29" ht="15.75" customHeight="1">
      <c r="AC905" s="31"/>
    </row>
    <row r="906" spans="29:29" ht="15.75" customHeight="1">
      <c r="AC906" s="31"/>
    </row>
    <row r="907" spans="29:29" ht="15.75" customHeight="1">
      <c r="AC907" s="31"/>
    </row>
    <row r="908" spans="29:29" ht="15.75" customHeight="1">
      <c r="AC908" s="31"/>
    </row>
    <row r="909" spans="29:29" ht="15.75" customHeight="1">
      <c r="AC909" s="31"/>
    </row>
    <row r="910" spans="29:29" ht="15.75" customHeight="1">
      <c r="AC910" s="31"/>
    </row>
    <row r="911" spans="29:29" ht="15.75" customHeight="1">
      <c r="AC911" s="31"/>
    </row>
    <row r="912" spans="29:29" ht="15.75" customHeight="1">
      <c r="AC912" s="31"/>
    </row>
    <row r="913" spans="29:29" ht="15.75" customHeight="1">
      <c r="AC913" s="31"/>
    </row>
    <row r="914" spans="29:29" ht="15.75" customHeight="1">
      <c r="AC914" s="31"/>
    </row>
    <row r="915" spans="29:29" ht="15.75" customHeight="1">
      <c r="AC915" s="31"/>
    </row>
    <row r="916" spans="29:29" ht="15.75" customHeight="1">
      <c r="AC916" s="31"/>
    </row>
    <row r="917" spans="29:29" ht="15.75" customHeight="1">
      <c r="AC917" s="31"/>
    </row>
    <row r="918" spans="29:29" ht="15.75" customHeight="1">
      <c r="AC918" s="31"/>
    </row>
    <row r="919" spans="29:29" ht="15.75" customHeight="1">
      <c r="AC919" s="31"/>
    </row>
    <row r="920" spans="29:29" ht="15.75" customHeight="1">
      <c r="AC920" s="31"/>
    </row>
    <row r="921" spans="29:29" ht="15.75" customHeight="1">
      <c r="AC921" s="31"/>
    </row>
    <row r="922" spans="29:29" ht="15.75" customHeight="1">
      <c r="AC922" s="31"/>
    </row>
    <row r="923" spans="29:29" ht="15.75" customHeight="1">
      <c r="AC923" s="31"/>
    </row>
    <row r="924" spans="29:29" ht="15.75" customHeight="1">
      <c r="AC924" s="31"/>
    </row>
    <row r="925" spans="29:29" ht="15.75" customHeight="1">
      <c r="AC925" s="31"/>
    </row>
    <row r="926" spans="29:29" ht="15.75" customHeight="1">
      <c r="AC926" s="31"/>
    </row>
    <row r="927" spans="29:29" ht="15.75" customHeight="1">
      <c r="AC927" s="31"/>
    </row>
    <row r="928" spans="29:29" ht="15.75" customHeight="1">
      <c r="AC928" s="31"/>
    </row>
    <row r="929" spans="29:29" ht="15.75" customHeight="1">
      <c r="AC929" s="31"/>
    </row>
    <row r="930" spans="29:29" ht="15.75" customHeight="1">
      <c r="AC930" s="31"/>
    </row>
    <row r="931" spans="29:29" ht="15.75" customHeight="1">
      <c r="AC931" s="31"/>
    </row>
    <row r="932" spans="29:29" ht="15.75" customHeight="1">
      <c r="AC932" s="31"/>
    </row>
    <row r="933" spans="29:29" ht="15.75" customHeight="1">
      <c r="AC933" s="31"/>
    </row>
    <row r="934" spans="29:29" ht="15.75" customHeight="1">
      <c r="AC934" s="31"/>
    </row>
    <row r="935" spans="29:29" ht="15.75" customHeight="1">
      <c r="AC935" s="31"/>
    </row>
    <row r="936" spans="29:29" ht="15.75" customHeight="1">
      <c r="AC936" s="31"/>
    </row>
    <row r="937" spans="29:29" ht="15.75" customHeight="1">
      <c r="AC937" s="31"/>
    </row>
    <row r="938" spans="29:29" ht="15.75" customHeight="1">
      <c r="AC938" s="31"/>
    </row>
    <row r="939" spans="29:29" ht="15.75" customHeight="1">
      <c r="AC939" s="31"/>
    </row>
    <row r="940" spans="29:29" ht="15.75" customHeight="1">
      <c r="AC940" s="31"/>
    </row>
    <row r="941" spans="29:29" ht="15.75" customHeight="1">
      <c r="AC941" s="31"/>
    </row>
    <row r="942" spans="29:29" ht="15.75" customHeight="1">
      <c r="AC942" s="31"/>
    </row>
    <row r="943" spans="29:29" ht="15.75" customHeight="1">
      <c r="AC943" s="31"/>
    </row>
    <row r="944" spans="29:29" ht="15.75" customHeight="1">
      <c r="AC944" s="31"/>
    </row>
    <row r="945" spans="29:29" ht="15.75" customHeight="1">
      <c r="AC945" s="31"/>
    </row>
    <row r="946" spans="29:29" ht="15.75" customHeight="1">
      <c r="AC946" s="31"/>
    </row>
    <row r="947" spans="29:29" ht="15.75" customHeight="1">
      <c r="AC947" s="31"/>
    </row>
    <row r="948" spans="29:29" ht="15.75" customHeight="1">
      <c r="AC948" s="31"/>
    </row>
    <row r="949" spans="29:29" ht="15.75" customHeight="1">
      <c r="AC949" s="31"/>
    </row>
    <row r="950" spans="29:29" ht="15.75" customHeight="1">
      <c r="AC950" s="31"/>
    </row>
    <row r="951" spans="29:29" ht="15.75" customHeight="1">
      <c r="AC951" s="31"/>
    </row>
    <row r="952" spans="29:29" ht="15.75" customHeight="1">
      <c r="AC952" s="31"/>
    </row>
    <row r="953" spans="29:29" ht="15.75" customHeight="1">
      <c r="AC953" s="31"/>
    </row>
    <row r="954" spans="29:29" ht="15.75" customHeight="1">
      <c r="AC954" s="31"/>
    </row>
    <row r="955" spans="29:29" ht="15.75" customHeight="1">
      <c r="AC955" s="31"/>
    </row>
    <row r="956" spans="29:29" ht="15.75" customHeight="1">
      <c r="AC956" s="31"/>
    </row>
    <row r="957" spans="29:29" ht="15.75" customHeight="1">
      <c r="AC957" s="31"/>
    </row>
    <row r="958" spans="29:29" ht="15.75" customHeight="1">
      <c r="AC958" s="31"/>
    </row>
    <row r="959" spans="29:29" ht="15.75" customHeight="1">
      <c r="AC959" s="31"/>
    </row>
    <row r="960" spans="29:29" ht="15.75" customHeight="1">
      <c r="AC960" s="31"/>
    </row>
    <row r="961" spans="29:29" ht="15.75" customHeight="1">
      <c r="AC961" s="31"/>
    </row>
    <row r="962" spans="29:29" ht="15.75" customHeight="1">
      <c r="AC962" s="31"/>
    </row>
    <row r="963" spans="29:29" ht="15.75" customHeight="1">
      <c r="AC963" s="31"/>
    </row>
    <row r="964" spans="29:29" ht="15.75" customHeight="1">
      <c r="AC964" s="31"/>
    </row>
    <row r="965" spans="29:29" ht="15.75" customHeight="1">
      <c r="AC965" s="31"/>
    </row>
    <row r="966" spans="29:29" ht="15.75" customHeight="1">
      <c r="AC966" s="31"/>
    </row>
    <row r="967" spans="29:29" ht="15.75" customHeight="1">
      <c r="AC967" s="31"/>
    </row>
    <row r="968" spans="29:29" ht="15.75" customHeight="1">
      <c r="AC968" s="31"/>
    </row>
    <row r="969" spans="29:29" ht="15.75" customHeight="1">
      <c r="AC969" s="31"/>
    </row>
    <row r="970" spans="29:29" ht="15.75" customHeight="1">
      <c r="AC970" s="31"/>
    </row>
    <row r="971" spans="29:29" ht="15.75" customHeight="1">
      <c r="AC971" s="31"/>
    </row>
    <row r="972" spans="29:29" ht="15.75" customHeight="1">
      <c r="AC972" s="31"/>
    </row>
    <row r="973" spans="29:29" ht="15.75" customHeight="1">
      <c r="AC973" s="31"/>
    </row>
    <row r="974" spans="29:29" ht="15.75" customHeight="1">
      <c r="AC974" s="31"/>
    </row>
    <row r="975" spans="29:29" ht="15.75" customHeight="1">
      <c r="AC975" s="31"/>
    </row>
    <row r="976" spans="29:29" ht="15.75" customHeight="1">
      <c r="AC976" s="31"/>
    </row>
    <row r="977" spans="29:29" ht="15.75" customHeight="1">
      <c r="AC977" s="31"/>
    </row>
    <row r="978" spans="29:29" ht="15.75" customHeight="1">
      <c r="AC978" s="31"/>
    </row>
    <row r="979" spans="29:29" ht="15.75" customHeight="1">
      <c r="AC979" s="31"/>
    </row>
    <row r="980" spans="29:29" ht="15.75" customHeight="1">
      <c r="AC980" s="31"/>
    </row>
    <row r="981" spans="29:29" ht="15.75" customHeight="1">
      <c r="AC981" s="31"/>
    </row>
    <row r="982" spans="29:29" ht="15.75" customHeight="1">
      <c r="AC982" s="31"/>
    </row>
    <row r="983" spans="29:29" ht="15.75" customHeight="1">
      <c r="AC983" s="31"/>
    </row>
    <row r="984" spans="29:29" ht="15.75" customHeight="1">
      <c r="AC984" s="31"/>
    </row>
    <row r="985" spans="29:29" ht="15.75" customHeight="1">
      <c r="AC985" s="31"/>
    </row>
    <row r="986" spans="29:29" ht="15.75" customHeight="1">
      <c r="AC986" s="31"/>
    </row>
    <row r="987" spans="29:29" ht="15.75" customHeight="1">
      <c r="AC987" s="31"/>
    </row>
    <row r="988" spans="29:29" ht="15.75" customHeight="1">
      <c r="AC988" s="31"/>
    </row>
    <row r="989" spans="29:29" ht="15.75" customHeight="1">
      <c r="AC989" s="31"/>
    </row>
    <row r="990" spans="29:29" ht="15.75" customHeight="1">
      <c r="AC990" s="31"/>
    </row>
    <row r="991" spans="29:29" ht="15.75" customHeight="1">
      <c r="AC991" s="31"/>
    </row>
    <row r="992" spans="29:29" ht="15.75" customHeight="1">
      <c r="AC992" s="31"/>
    </row>
    <row r="993" spans="29:29" ht="15.75" customHeight="1">
      <c r="AC993" s="31"/>
    </row>
    <row r="994" spans="29:29" ht="15.75" customHeight="1">
      <c r="AC994" s="31"/>
    </row>
    <row r="995" spans="29:29" ht="15.75" customHeight="1">
      <c r="AC995" s="31"/>
    </row>
    <row r="996" spans="29:29" ht="15.75" customHeight="1">
      <c r="AC996" s="31"/>
    </row>
    <row r="997" spans="29:29" ht="15.75" customHeight="1">
      <c r="AC997" s="31"/>
    </row>
    <row r="998" spans="29:29" ht="15.75" customHeight="1">
      <c r="AC998" s="31"/>
    </row>
    <row r="999" spans="29:29" ht="15.75" customHeight="1">
      <c r="AC999" s="31"/>
    </row>
    <row r="1000" spans="29:29" ht="15.75" customHeight="1">
      <c r="AC1000" s="31"/>
    </row>
    <row r="1001" spans="29:29" ht="15.75" customHeight="1">
      <c r="AC1001" s="31"/>
    </row>
    <row r="1002" spans="29:29" ht="15.75" customHeight="1">
      <c r="AC1002" s="31"/>
    </row>
    <row r="1003" spans="29:29" ht="15.75" customHeight="1">
      <c r="AC1003" s="31"/>
    </row>
    <row r="1004" spans="29:29" ht="15.75" customHeight="1">
      <c r="AC1004" s="31"/>
    </row>
    <row r="1005" spans="29:29" ht="15.75" customHeight="1">
      <c r="AC1005" s="31"/>
    </row>
    <row r="1006" spans="29:29" ht="15.75" customHeight="1">
      <c r="AC1006" s="31"/>
    </row>
  </sheetData>
  <conditionalFormatting sqref="AU2:AU13">
    <cfRule type="cellIs" dxfId="11" priority="1" operator="greaterThan">
      <formula>9</formula>
    </cfRule>
  </conditionalFormatting>
  <conditionalFormatting sqref="AU2:AU13">
    <cfRule type="cellIs" dxfId="10" priority="2" operator="between">
      <formula>9</formula>
      <formula>7</formula>
    </cfRule>
  </conditionalFormatting>
  <conditionalFormatting sqref="AU2:AU13">
    <cfRule type="cellIs" dxfId="9" priority="3" operator="between">
      <formula>6</formula>
      <formula>4</formula>
    </cfRule>
  </conditionalFormatting>
  <conditionalFormatting sqref="AU2:AU13">
    <cfRule type="cellIs" dxfId="8" priority="4" operator="lessThanOrEqual">
      <formula>3</formula>
    </cfRule>
  </conditionalFormatting>
  <conditionalFormatting sqref="AW2:AW13 AX3:BA13">
    <cfRule type="cellIs" dxfId="7" priority="5" operator="equal">
      <formula>"II"</formula>
    </cfRule>
  </conditionalFormatting>
  <conditionalFormatting sqref="AW2:AW13 AX3:BA13">
    <cfRule type="cellIs" dxfId="6" priority="6" operator="equal">
      <formula>"I"</formula>
    </cfRule>
  </conditionalFormatting>
  <conditionalFormatting sqref="AW2:AW13 AX3:BA13">
    <cfRule type="cellIs" dxfId="5" priority="7" operator="equal">
      <formula>"III"</formula>
    </cfRule>
  </conditionalFormatting>
  <conditionalFormatting sqref="AW2:AW13 AX3:BA13">
    <cfRule type="cellIs" dxfId="4" priority="8" operator="equal">
      <formula>"I"</formula>
    </cfRule>
  </conditionalFormatting>
  <conditionalFormatting sqref="C2:AA31">
    <cfRule type="cellIs" dxfId="3" priority="9" operator="between">
      <formula>4</formula>
      <formula>6</formula>
    </cfRule>
  </conditionalFormatting>
  <conditionalFormatting sqref="C2:AA31">
    <cfRule type="cellIs" dxfId="2" priority="10" operator="between">
      <formula>7</formula>
      <formula>9</formula>
    </cfRule>
  </conditionalFormatting>
  <conditionalFormatting sqref="C2:AA31">
    <cfRule type="cellIs" dxfId="1" priority="11" operator="greaterThanOrEqual">
      <formula>10</formula>
    </cfRule>
  </conditionalFormatting>
  <conditionalFormatting sqref="C2:AA31">
    <cfRule type="cellIs" dxfId="0" priority="12" operator="lessThanOrEqual">
      <formula>3</formula>
    </cfRule>
  </conditionalFormatting>
  <pageMargins left="0.31496062992125984" right="0.31496062992125984" top="0.39370078740157483" bottom="0.19685039370078741" header="0" footer="0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57"/>
  <sheetViews>
    <sheetView zoomScaleNormal="100" workbookViewId="0">
      <selection activeCell="G1" sqref="G1:G1048576"/>
    </sheetView>
  </sheetViews>
  <sheetFormatPr defaultColWidth="14.42578125" defaultRowHeight="15" customHeight="1"/>
  <cols>
    <col min="2" max="2" width="5.5703125" customWidth="1"/>
    <col min="3" max="3" width="5.85546875" customWidth="1"/>
    <col min="4" max="4" width="5.7109375" customWidth="1"/>
    <col min="5" max="5" width="5.140625" customWidth="1"/>
    <col min="6" max="6" width="7.140625" customWidth="1"/>
    <col min="7" max="21" width="4.5703125" customWidth="1"/>
    <col min="22" max="22" width="5.140625" customWidth="1"/>
    <col min="23" max="23" width="5.5703125" customWidth="1"/>
    <col min="24" max="25" width="5.28515625" customWidth="1"/>
    <col min="26" max="26" width="5.85546875" customWidth="1"/>
    <col min="27" max="27" width="5.42578125" customWidth="1"/>
    <col min="28" max="28" width="5.85546875" customWidth="1"/>
    <col min="29" max="29" width="5.28515625" customWidth="1"/>
    <col min="30" max="30" width="6.5703125" customWidth="1"/>
    <col min="31" max="36" width="6.28515625" customWidth="1"/>
    <col min="37" max="38" width="6.85546875" customWidth="1"/>
  </cols>
  <sheetData>
    <row r="1" spans="1:37" ht="191.25" customHeight="1">
      <c r="A1" s="2" t="s">
        <v>2</v>
      </c>
      <c r="B1" s="46" t="s">
        <v>94</v>
      </c>
      <c r="C1" s="46" t="s">
        <v>17</v>
      </c>
      <c r="D1" s="46"/>
      <c r="E1" s="46" t="s">
        <v>146</v>
      </c>
      <c r="F1" s="50" t="s">
        <v>19</v>
      </c>
      <c r="G1" s="50" t="s">
        <v>20</v>
      </c>
      <c r="H1" s="52" t="s">
        <v>112</v>
      </c>
      <c r="I1" s="46" t="s">
        <v>59</v>
      </c>
      <c r="J1" s="46" t="s">
        <v>66</v>
      </c>
      <c r="K1" s="46" t="s">
        <v>67</v>
      </c>
      <c r="L1" s="46" t="s">
        <v>82</v>
      </c>
      <c r="M1" s="46" t="s">
        <v>88</v>
      </c>
      <c r="N1" s="46" t="s">
        <v>23</v>
      </c>
      <c r="O1" s="46" t="s">
        <v>68</v>
      </c>
      <c r="P1" s="53" t="s">
        <v>69</v>
      </c>
      <c r="Q1" s="46" t="s">
        <v>62</v>
      </c>
      <c r="R1" s="46" t="s">
        <v>63</v>
      </c>
      <c r="S1" s="46" t="s">
        <v>70</v>
      </c>
      <c r="T1" s="54" t="s">
        <v>93</v>
      </c>
      <c r="U1" s="46" t="s">
        <v>71</v>
      </c>
      <c r="V1" s="55" t="s">
        <v>115</v>
      </c>
      <c r="W1" s="46" t="s">
        <v>21</v>
      </c>
      <c r="X1" s="46" t="s">
        <v>22</v>
      </c>
      <c r="Y1" s="8" t="s">
        <v>73</v>
      </c>
      <c r="Z1" s="55" t="s">
        <v>116</v>
      </c>
      <c r="AA1" s="46" t="s">
        <v>25</v>
      </c>
      <c r="AB1" s="56" t="s">
        <v>117</v>
      </c>
      <c r="AC1" s="46" t="s">
        <v>95</v>
      </c>
      <c r="AD1" s="8" t="s">
        <v>75</v>
      </c>
      <c r="AE1" s="8" t="s">
        <v>91</v>
      </c>
      <c r="AF1" s="2"/>
      <c r="AG1" s="2"/>
      <c r="AH1" s="2"/>
      <c r="AI1" s="2"/>
      <c r="AJ1" s="57"/>
      <c r="AK1" s="57"/>
    </row>
    <row r="2" spans="1:37">
      <c r="A2" s="2" t="s">
        <v>6</v>
      </c>
      <c r="B2" s="33">
        <f>'5 клас'!C32</f>
        <v>7.8888888888888893</v>
      </c>
      <c r="C2" s="33">
        <f>'5 клас'!D32</f>
        <v>8.3333333333333339</v>
      </c>
      <c r="D2" s="2"/>
      <c r="E2" s="33">
        <f>'5 клас'!E32</f>
        <v>8.2222222222222214</v>
      </c>
      <c r="F2" s="33" t="e">
        <f>'5 клас'!F32</f>
        <v>#DIV/0!</v>
      </c>
      <c r="G2" s="33">
        <f>'5 клас'!G32</f>
        <v>9</v>
      </c>
      <c r="H2" s="33">
        <f>'5 клас'!H32</f>
        <v>7.7777777777777777</v>
      </c>
      <c r="I2" s="2"/>
      <c r="J2" s="2"/>
      <c r="K2" s="2"/>
      <c r="L2" s="2"/>
      <c r="M2" s="2"/>
      <c r="N2" s="33">
        <f>'5 клас'!K32</f>
        <v>8.1111111111111107</v>
      </c>
      <c r="O2" s="2"/>
      <c r="P2" s="2"/>
      <c r="Q2" s="2"/>
      <c r="R2" s="2"/>
      <c r="S2" s="2"/>
      <c r="T2" s="2"/>
      <c r="U2" s="2"/>
      <c r="V2" s="33">
        <f>'5 клас'!L32</f>
        <v>8.7777777777777786</v>
      </c>
      <c r="W2" s="33">
        <f>'5 клас'!I32</f>
        <v>10</v>
      </c>
      <c r="X2" s="33">
        <f>'5 клас'!J32</f>
        <v>10.222222222222221</v>
      </c>
      <c r="Y2" s="2"/>
      <c r="Z2" s="33">
        <f>'5 клас'!M32</f>
        <v>11.111111111111111</v>
      </c>
      <c r="AA2" s="33">
        <f>'5 клас'!N32</f>
        <v>9.3333333333333339</v>
      </c>
      <c r="AB2" s="33">
        <f>'5 клас'!O32</f>
        <v>10.222222222222221</v>
      </c>
      <c r="AC2" s="33">
        <f>'5 клас'!P32</f>
        <v>9.375</v>
      </c>
      <c r="AD2" s="2"/>
      <c r="AE2" s="2"/>
      <c r="AF2" s="2"/>
      <c r="AG2" s="2"/>
      <c r="AH2" s="2"/>
      <c r="AI2" s="2"/>
      <c r="AJ2" s="2"/>
      <c r="AK2" s="2"/>
    </row>
    <row r="3" spans="1:37">
      <c r="A3" s="2" t="s">
        <v>7</v>
      </c>
      <c r="B3" s="33">
        <f>'6 клас'!C32</f>
        <v>7.1818181818181817</v>
      </c>
      <c r="C3" s="33">
        <f>'6 клас'!D32</f>
        <v>7.6363636363636367</v>
      </c>
      <c r="D3" s="2"/>
      <c r="E3" s="33">
        <f>'6 клас'!D32</f>
        <v>7.6363636363636367</v>
      </c>
      <c r="F3" s="33" t="e">
        <f>'6 клас'!E32</f>
        <v>#DIV/0!</v>
      </c>
      <c r="G3" s="33">
        <f>'6 клас'!F32</f>
        <v>6.2727272727272725</v>
      </c>
      <c r="H3" s="2"/>
      <c r="I3" s="33">
        <f>'6 клас'!H32</f>
        <v>6.0909090909090908</v>
      </c>
      <c r="J3" s="2"/>
      <c r="K3" s="2"/>
      <c r="L3" s="2"/>
      <c r="M3" s="2"/>
      <c r="N3" s="33">
        <f>'6 клас'!K32</f>
        <v>6.6363636363636367</v>
      </c>
      <c r="O3" s="2"/>
      <c r="P3" s="2"/>
      <c r="Q3" s="33">
        <f>'6 клас'!L32</f>
        <v>7.6363636363636367</v>
      </c>
      <c r="R3" s="33">
        <f>'6 клас'!M32</f>
        <v>6</v>
      </c>
      <c r="S3" s="2"/>
      <c r="T3" s="2"/>
      <c r="U3" s="2"/>
      <c r="V3" s="2"/>
      <c r="W3" s="33">
        <f>'6 клас'!I32</f>
        <v>9.8181818181818183</v>
      </c>
      <c r="X3" s="33">
        <f>'6 клас'!J32</f>
        <v>8.454545454545455</v>
      </c>
      <c r="Y3" s="2"/>
      <c r="Z3" s="33">
        <f>'6 клас'!N32</f>
        <v>8.8181818181818183</v>
      </c>
      <c r="AA3" s="33">
        <f>'6 клас'!O32</f>
        <v>8</v>
      </c>
      <c r="AB3" s="33">
        <f>'6 клас'!P32</f>
        <v>7.7272727272727275</v>
      </c>
      <c r="AC3" s="33">
        <f>'6 клас'!Q32</f>
        <v>8.1818181818181817</v>
      </c>
      <c r="AD3" s="2"/>
      <c r="AE3" s="2"/>
      <c r="AF3" s="2"/>
      <c r="AG3" s="2"/>
      <c r="AH3" s="2"/>
      <c r="AI3" s="2"/>
      <c r="AJ3" s="2"/>
      <c r="AK3" s="2"/>
    </row>
    <row r="4" spans="1:37">
      <c r="A4" s="2" t="s">
        <v>8</v>
      </c>
      <c r="B4" s="33">
        <f>'7 клас'!C32</f>
        <v>6.65</v>
      </c>
      <c r="C4" s="33">
        <f>'7 клас'!D32</f>
        <v>7.15</v>
      </c>
      <c r="D4" s="2"/>
      <c r="E4" s="33"/>
      <c r="F4" s="33">
        <f>'7 клас'!E32</f>
        <v>5.35</v>
      </c>
      <c r="G4" s="33" t="e">
        <f>'7 клас'!#REF!</f>
        <v>#REF!</v>
      </c>
      <c r="H4" s="2"/>
      <c r="I4" s="2"/>
      <c r="J4" s="33">
        <f>'7 клас'!G32</f>
        <v>7.1</v>
      </c>
      <c r="K4" s="33">
        <f>'7 клас'!H32</f>
        <v>7.05</v>
      </c>
      <c r="L4" s="2"/>
      <c r="M4" s="2"/>
      <c r="N4" s="2"/>
      <c r="O4" s="33">
        <f>'7 клас'!K32</f>
        <v>5.4</v>
      </c>
      <c r="P4" s="33">
        <f>'7 клас'!L32</f>
        <v>5.75</v>
      </c>
      <c r="Q4" s="33">
        <f>'7 клас'!M32</f>
        <v>6.6</v>
      </c>
      <c r="R4" s="33">
        <f>'7 клас'!N32</f>
        <v>5.65</v>
      </c>
      <c r="S4" s="33">
        <f>'7 клас'!O32</f>
        <v>7.4</v>
      </c>
      <c r="T4" s="2"/>
      <c r="U4" s="33">
        <f>'7 клас'!P32</f>
        <v>6.8</v>
      </c>
      <c r="V4" s="2"/>
      <c r="W4" s="33">
        <f>'7 клас'!I32</f>
        <v>9.5500000000000007</v>
      </c>
      <c r="X4" s="33">
        <f>'7 клас'!J32</f>
        <v>8.35</v>
      </c>
      <c r="Y4" s="2"/>
      <c r="Z4" s="33">
        <f>'7 клас'!Q32</f>
        <v>8.3000000000000007</v>
      </c>
      <c r="AA4" s="33">
        <f>'7 клас'!R32</f>
        <v>8.4</v>
      </c>
      <c r="AB4" s="33">
        <f>'7 клас'!S32</f>
        <v>7.15</v>
      </c>
      <c r="AC4" s="33">
        <f>'7 клас'!T32</f>
        <v>8.8000000000000007</v>
      </c>
      <c r="AD4" s="2"/>
      <c r="AE4" s="2"/>
      <c r="AF4" s="2"/>
      <c r="AG4" s="2"/>
      <c r="AH4" s="2"/>
      <c r="AI4" s="2"/>
      <c r="AJ4" s="2"/>
      <c r="AK4" s="2"/>
    </row>
    <row r="5" spans="1:37">
      <c r="A5" s="2" t="s">
        <v>9</v>
      </c>
      <c r="B5" s="33">
        <f>'8 клас'!C32</f>
        <v>9</v>
      </c>
      <c r="C5" s="33">
        <f>'8 клас'!D32</f>
        <v>8.8000000000000007</v>
      </c>
      <c r="D5" s="33"/>
      <c r="E5" s="33">
        <f>'8 клас'!E32</f>
        <v>8.6</v>
      </c>
      <c r="F5" s="33" t="e">
        <f>'8 клас'!#REF!</f>
        <v>#REF!</v>
      </c>
      <c r="G5" s="33">
        <f>'8 клас'!F32</f>
        <v>9.1999999999999993</v>
      </c>
      <c r="H5" s="2"/>
      <c r="I5" s="2"/>
      <c r="J5" s="33">
        <f>'8 клас'!G32</f>
        <v>9.6</v>
      </c>
      <c r="K5" s="33">
        <f>'8 клас'!H32</f>
        <v>9.1999999999999993</v>
      </c>
      <c r="L5" s="2"/>
      <c r="M5" s="2"/>
      <c r="N5" s="2"/>
      <c r="O5" s="33">
        <f>'8 клас'!J32</f>
        <v>8</v>
      </c>
      <c r="P5" s="33">
        <f>'8 клас'!K32</f>
        <v>8.4</v>
      </c>
      <c r="Q5" s="33">
        <f>'8 клас'!L32</f>
        <v>8.6</v>
      </c>
      <c r="R5" s="33">
        <f>'8 клас'!M32</f>
        <v>8.6</v>
      </c>
      <c r="S5" s="33">
        <f>'8 клас'!N32</f>
        <v>10</v>
      </c>
      <c r="T5" s="2"/>
      <c r="U5" s="33">
        <f>'8 клас'!O32</f>
        <v>9</v>
      </c>
      <c r="V5" s="2"/>
      <c r="W5" s="2"/>
      <c r="X5" s="2"/>
      <c r="Y5" s="33">
        <f>'8 клас'!I32</f>
        <v>8.8000000000000007</v>
      </c>
      <c r="Z5" s="33">
        <f>'8 клас'!P32</f>
        <v>9.1999999999999993</v>
      </c>
      <c r="AA5" s="33">
        <f>'8 клас'!Q32</f>
        <v>8.4</v>
      </c>
      <c r="AB5" s="33">
        <f>'8 клас'!R32</f>
        <v>10.199999999999999</v>
      </c>
      <c r="AC5" s="33">
        <f>'8 клас'!S32</f>
        <v>9.8000000000000007</v>
      </c>
      <c r="AD5" s="33" t="e">
        <f>'8 клас'!#REF!</f>
        <v>#REF!</v>
      </c>
      <c r="AE5" s="2"/>
      <c r="AF5" s="2"/>
      <c r="AG5" s="2"/>
      <c r="AH5" s="2"/>
      <c r="AI5" s="2"/>
      <c r="AJ5" s="2"/>
      <c r="AK5" s="2"/>
    </row>
    <row r="6" spans="1:37">
      <c r="A6" s="2" t="s">
        <v>10</v>
      </c>
      <c r="B6" s="33">
        <f>'9 клас'!C32</f>
        <v>7.2105263157894735</v>
      </c>
      <c r="C6" s="33">
        <f>'9 клас'!D32</f>
        <v>6.8947368421052628</v>
      </c>
      <c r="D6" s="33">
        <f>'9 клас'!F32</f>
        <v>7.0526315789473681</v>
      </c>
      <c r="E6" s="33">
        <f>'9 клас'!E32</f>
        <v>5.6315789473684212</v>
      </c>
      <c r="F6" s="2"/>
      <c r="G6" s="33" t="e">
        <f>'9 клас'!G32</f>
        <v>#DIV/0!</v>
      </c>
      <c r="H6" s="2"/>
      <c r="I6" s="2"/>
      <c r="J6" s="33">
        <f>'9 клас'!H32</f>
        <v>7.4210526315789478</v>
      </c>
      <c r="K6" s="33">
        <f>'9 клас'!I32</f>
        <v>7.1578947368421053</v>
      </c>
      <c r="L6" s="33">
        <f>'9 клас'!J32</f>
        <v>7.1578947368421053</v>
      </c>
      <c r="M6" s="2"/>
      <c r="N6" s="2"/>
      <c r="O6" s="33">
        <f>'9 клас'!K32</f>
        <v>6.4736842105263159</v>
      </c>
      <c r="P6" s="33">
        <f>'9 клас'!L32</f>
        <v>6.6842105263157894</v>
      </c>
      <c r="Q6" s="33">
        <f>'9 клас'!M32</f>
        <v>6.4736842105263159</v>
      </c>
      <c r="R6" s="33">
        <f>'9 клас'!N32</f>
        <v>5.6842105263157894</v>
      </c>
      <c r="S6" s="33">
        <f>'9 клас'!O32</f>
        <v>8.1052631578947363</v>
      </c>
      <c r="T6" s="2"/>
      <c r="U6" s="33">
        <f>'9 клас'!P32</f>
        <v>6.4736842105263159</v>
      </c>
      <c r="V6" s="2"/>
      <c r="W6" s="2"/>
      <c r="X6" s="2"/>
      <c r="Y6" s="33">
        <f>'9 клас'!U32</f>
        <v>6.7894736842105265</v>
      </c>
      <c r="Z6" s="33">
        <f>'9 клас'!R32</f>
        <v>10.789473684210526</v>
      </c>
      <c r="AA6" s="33">
        <f>'9 клас'!Q32</f>
        <v>6.7368421052631575</v>
      </c>
      <c r="AB6" s="33">
        <f>'9 клас'!S32</f>
        <v>7.4210526315789478</v>
      </c>
      <c r="AC6" s="33">
        <f>'9 клас'!T32</f>
        <v>9.3333333333333339</v>
      </c>
      <c r="AD6" s="33" t="e">
        <f>'9 клас'!V32</f>
        <v>#DIV/0!</v>
      </c>
      <c r="AE6" s="2"/>
      <c r="AF6" s="2"/>
      <c r="AG6" s="2"/>
      <c r="AH6" s="2"/>
      <c r="AI6" s="2"/>
      <c r="AJ6" s="2"/>
      <c r="AK6" s="2"/>
    </row>
    <row r="7" spans="1:37">
      <c r="A7" s="2" t="s">
        <v>11</v>
      </c>
      <c r="B7" s="33">
        <f>'10 клас'!C32</f>
        <v>6.8888888888888893</v>
      </c>
      <c r="C7" s="33">
        <f>'10 клас'!D32</f>
        <v>7</v>
      </c>
      <c r="D7" s="2"/>
      <c r="E7" s="33">
        <f>'10 клас'!F32</f>
        <v>6.5555555555555554</v>
      </c>
      <c r="F7" s="2"/>
      <c r="G7" s="33">
        <f>'10 клас'!E32</f>
        <v>7.5555555555555554</v>
      </c>
      <c r="H7" s="2"/>
      <c r="I7" s="2"/>
      <c r="J7" s="33">
        <f>'10 клас'!G32</f>
        <v>7.333333333333333</v>
      </c>
      <c r="K7" s="33">
        <f>'10 клас'!H32</f>
        <v>7.333333333333333</v>
      </c>
      <c r="L7" s="2"/>
      <c r="M7" s="33">
        <f>'10 клас'!I32</f>
        <v>8.1111111111111107</v>
      </c>
      <c r="N7" s="33">
        <f>'10 клас'!J32</f>
        <v>7.1111111111111107</v>
      </c>
      <c r="O7" s="2"/>
      <c r="P7" s="2"/>
      <c r="Q7" s="33">
        <f>'10 клас'!K32</f>
        <v>7.1111111111111107</v>
      </c>
      <c r="R7" s="33">
        <f>'10 клас'!L32</f>
        <v>7.1111111111111107</v>
      </c>
      <c r="S7" s="33">
        <f>'10 клас'!M32</f>
        <v>8.4444444444444446</v>
      </c>
      <c r="T7" s="2"/>
      <c r="U7" s="33">
        <f>'10 клас'!N32</f>
        <v>7</v>
      </c>
      <c r="V7" s="2"/>
      <c r="W7" s="2"/>
      <c r="X7" s="2"/>
      <c r="Y7" s="33">
        <f>'10 клас'!O32</f>
        <v>8</v>
      </c>
      <c r="Z7" s="2"/>
      <c r="AA7" s="33">
        <f>'10 клас'!P32</f>
        <v>6.8888888888888893</v>
      </c>
      <c r="AB7" s="2"/>
      <c r="AC7" s="33">
        <f>'10 клас'!Q32</f>
        <v>9.1111111111111107</v>
      </c>
      <c r="AD7" s="2"/>
      <c r="AE7" s="33">
        <f>'10 клас'!R32</f>
        <v>9.6666666666666661</v>
      </c>
      <c r="AF7" s="2"/>
      <c r="AG7" s="2"/>
      <c r="AH7" s="2"/>
      <c r="AI7" s="2"/>
      <c r="AJ7" s="2"/>
      <c r="AK7" s="2"/>
    </row>
    <row r="8" spans="1:37">
      <c r="A8" s="2" t="s">
        <v>12</v>
      </c>
      <c r="B8" s="33">
        <f>'11 клас'!C32</f>
        <v>6.5</v>
      </c>
      <c r="C8" s="33">
        <f>'11 клас'!D32</f>
        <v>6.666666666666667</v>
      </c>
      <c r="D8" s="2"/>
      <c r="E8" s="33">
        <f>'11 клас'!F32</f>
        <v>6</v>
      </c>
      <c r="F8" s="2"/>
      <c r="G8" s="33">
        <f>'11 клас'!E32</f>
        <v>6.5</v>
      </c>
      <c r="H8" s="2"/>
      <c r="I8" s="2"/>
      <c r="J8" s="33">
        <f>'11 клас'!G32</f>
        <v>7.833333333333333</v>
      </c>
      <c r="K8" s="33">
        <f>'11 клас'!H32</f>
        <v>7.666666666666667</v>
      </c>
      <c r="L8" s="2"/>
      <c r="M8" s="2"/>
      <c r="N8" s="33">
        <f>'11 клас'!I32</f>
        <v>5.333333333333333</v>
      </c>
      <c r="O8" s="2"/>
      <c r="P8" s="2"/>
      <c r="Q8" s="33">
        <f>'11 клас'!K32</f>
        <v>6.666666666666667</v>
      </c>
      <c r="R8" s="33">
        <f>'11 клас'!L32</f>
        <v>6</v>
      </c>
      <c r="S8" s="33">
        <f>'11 клас'!M32</f>
        <v>7.333333333333333</v>
      </c>
      <c r="T8" s="33">
        <f>'11 клас'!J32</f>
        <v>6.833333333333333</v>
      </c>
      <c r="U8" s="33">
        <f>'11 клас'!N32</f>
        <v>6.5</v>
      </c>
      <c r="V8" s="2"/>
      <c r="W8" s="2"/>
      <c r="X8" s="2"/>
      <c r="Y8" s="33">
        <f>'11 клас'!O32</f>
        <v>7.833333333333333</v>
      </c>
      <c r="Z8" s="2"/>
      <c r="AA8" s="33">
        <f>'11 клас'!P32</f>
        <v>4.833333333333333</v>
      </c>
      <c r="AB8" s="2"/>
      <c r="AC8" s="33">
        <f>'11 клас'!Q32</f>
        <v>8.5</v>
      </c>
      <c r="AD8" s="2"/>
      <c r="AE8" s="33">
        <f>'11 клас'!R32</f>
        <v>9.3333333333333339</v>
      </c>
      <c r="AF8" s="2"/>
      <c r="AG8" s="2"/>
      <c r="AH8" s="2"/>
      <c r="AI8" s="2"/>
      <c r="AJ8" s="2"/>
      <c r="AK8" s="2"/>
    </row>
    <row r="10" spans="1:37">
      <c r="A10" s="45" t="s">
        <v>96</v>
      </c>
      <c r="B10" s="45">
        <f t="shared" ref="B10:C10" si="0">AVERAGE(IFERROR(B2:B8,FALSE))</f>
        <v>0</v>
      </c>
      <c r="C10" s="45">
        <f t="shared" si="0"/>
        <v>0</v>
      </c>
      <c r="D10" s="45">
        <f t="shared" ref="D10:AE10" si="1">AVERAGE(IFERROR(D2:D8,FALSE))</f>
        <v>0</v>
      </c>
      <c r="E10" s="45">
        <f t="shared" si="1"/>
        <v>0</v>
      </c>
      <c r="F10" s="45">
        <f t="shared" si="1"/>
        <v>0</v>
      </c>
      <c r="G10" s="45">
        <f t="shared" si="1"/>
        <v>0</v>
      </c>
      <c r="H10" s="45">
        <f t="shared" si="1"/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5">
        <f t="shared" si="1"/>
        <v>0</v>
      </c>
      <c r="N10" s="45">
        <f t="shared" si="1"/>
        <v>0</v>
      </c>
      <c r="O10" s="45">
        <f t="shared" si="1"/>
        <v>0</v>
      </c>
      <c r="P10" s="45">
        <f t="shared" si="1"/>
        <v>0</v>
      </c>
      <c r="Q10" s="45">
        <f t="shared" si="1"/>
        <v>0</v>
      </c>
      <c r="R10" s="45">
        <f t="shared" si="1"/>
        <v>0</v>
      </c>
      <c r="S10" s="45">
        <f t="shared" si="1"/>
        <v>0</v>
      </c>
      <c r="T10" s="45">
        <f t="shared" si="1"/>
        <v>0</v>
      </c>
      <c r="U10" s="45">
        <f t="shared" si="1"/>
        <v>0</v>
      </c>
      <c r="V10" s="45">
        <f t="shared" si="1"/>
        <v>0</v>
      </c>
      <c r="W10" s="45">
        <f t="shared" si="1"/>
        <v>0</v>
      </c>
      <c r="X10" s="45">
        <f t="shared" si="1"/>
        <v>0</v>
      </c>
      <c r="Y10" s="45">
        <f t="shared" si="1"/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ref="AF10:AK10" si="2">AVERAGE(IFERROR(AF2:AF8,FALSE))</f>
        <v>0</v>
      </c>
      <c r="AG10" s="45">
        <f t="shared" si="2"/>
        <v>0</v>
      </c>
      <c r="AH10" s="45">
        <f t="shared" si="2"/>
        <v>0</v>
      </c>
      <c r="AI10" s="45">
        <f t="shared" si="2"/>
        <v>0</v>
      </c>
      <c r="AJ10" s="45">
        <f t="shared" si="2"/>
        <v>0</v>
      </c>
      <c r="AK10" s="45">
        <f t="shared" si="2"/>
        <v>0</v>
      </c>
    </row>
    <row r="56" spans="1:9">
      <c r="B56" s="34" t="s">
        <v>97</v>
      </c>
      <c r="C56" s="34" t="s">
        <v>98</v>
      </c>
      <c r="D56" s="34" t="s">
        <v>99</v>
      </c>
      <c r="E56" s="34" t="s">
        <v>100</v>
      </c>
      <c r="F56" s="34" t="s">
        <v>101</v>
      </c>
      <c r="G56" s="34" t="s">
        <v>102</v>
      </c>
      <c r="H56" s="34" t="s">
        <v>103</v>
      </c>
      <c r="I56" s="34" t="s">
        <v>104</v>
      </c>
    </row>
    <row r="57" spans="1:9">
      <c r="A57" s="34">
        <f>SUM(B57:E57)</f>
        <v>55</v>
      </c>
      <c r="B57" s="34">
        <f>SUM('5 клас'!AX2+'6 клас'!AX2,'7 клас'!AW2,'8 клас'!AU2,'9 клас'!AX2,'10 клас'!AX2,'11 клас'!AX2)</f>
        <v>4</v>
      </c>
      <c r="C57" s="34">
        <f>SUM('5 клас'!AY2+'6 клас'!AY2,'7 клас'!AX2,'8 клас'!AV2,'9 клас'!AY2,'10 клас'!AY2,'11 клас'!AY2)</f>
        <v>13</v>
      </c>
      <c r="D57" s="34">
        <f>SUM('5 клас'!AZ2+'6 клас'!AZ2,'7 клас'!AY2,'8 клас'!AW2,'9 клас'!AZ2,'10 клас'!AZ2,'11 клас'!AZ2)</f>
        <v>32</v>
      </c>
      <c r="E57" s="34">
        <f>SUM('5 клас'!BA2+'6 клас'!BA2,'7 клас'!AZ2,'8 клас'!AX2,'9 клас'!BA2,'10 клас'!BA2,'11 клас'!BA2)</f>
        <v>6</v>
      </c>
      <c r="F57" s="34">
        <f>B57*100/A57</f>
        <v>7.2727272727272725</v>
      </c>
      <c r="G57" s="34">
        <f>C57*100/A57</f>
        <v>23.636363636363637</v>
      </c>
      <c r="H57" s="34">
        <f>D57*100/A57</f>
        <v>58.18181818181818</v>
      </c>
      <c r="I57" s="34">
        <f>E57*100/A57</f>
        <v>10.909090909090908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"/>
  <sheetViews>
    <sheetView workbookViewId="0"/>
  </sheetViews>
  <sheetFormatPr defaultColWidth="14.42578125" defaultRowHeight="15" customHeight="1"/>
  <cols>
    <col min="1" max="1" width="20.140625" customWidth="1"/>
  </cols>
  <sheetData>
    <row r="1" spans="1:4" ht="15" customHeight="1">
      <c r="D1" s="35" t="s">
        <v>105</v>
      </c>
    </row>
    <row r="3" spans="1:4" ht="60">
      <c r="A3" s="3"/>
      <c r="B3" s="36" t="s">
        <v>106</v>
      </c>
      <c r="C3" s="37" t="s">
        <v>107</v>
      </c>
      <c r="D3" s="36" t="s">
        <v>108</v>
      </c>
    </row>
    <row r="4" spans="1:4" ht="18.75">
      <c r="A4" s="38" t="s">
        <v>94</v>
      </c>
      <c r="B4" s="36">
        <f>COUNT('5 клас'!C2:C25)+COUNT('6 клас'!C2:C25)+COUNT('7 клас'!C2:C25)+COUNT('8 клас'!C2:C25)+COUNT('9 клас'!C2:C25)+COUNT('10 клас'!C2:C25)+COUNT('11 клас'!C2:C25)</f>
        <v>79</v>
      </c>
      <c r="C4" s="36">
        <f>COUNTIF('5 клас'!C2:C9,"&gt;=7")+COUNTIF('6 клас'!C2:C13,"&gt;=7")+COUNTIF('7 клас'!C2:C15,"&gt;=7")+COUNTIF('8 клас'!C2:C10,"&gt;=7")+COUNTIF('9 клас'!C2:C12,"&gt;=7")+COUNTIF('10 клас'!C2:C14,"&gt;=7")+COUNTIF('11 клас'!C2:C10,"&gt;=7")</f>
        <v>35</v>
      </c>
      <c r="D4" s="39">
        <f t="shared" ref="D4:D11" si="0">C4*100/B4</f>
        <v>44.303797468354432</v>
      </c>
    </row>
    <row r="5" spans="1:4" ht="18.75">
      <c r="A5" s="38" t="s">
        <v>23</v>
      </c>
      <c r="B5" s="40">
        <f>COUNT('5 клас'!C2:C25)+COUNT('6 клас'!C2:C25)+COUNT('7 клас'!C2:C25)+COUNT('8 клас'!C2:C25)+COUNT('9 клас'!C2:C25)+COUNT('10 клас'!C2:C25)+COUNT('11 клас'!C2:C25)</f>
        <v>79</v>
      </c>
      <c r="C5" s="36">
        <f>COUNTIF('5 клас'!K2:K9,"&gt;=7")+COUNTIF('6 клас'!K2:K13,"&gt;=7")+COUNTIF('7 клас'!K2:K15,"&gt;=7")+COUNTIF('8 клас'!J2:J10,"&gt;=7")+COUNTIF('9 клас'!L2:L12,"&gt;=7")+COUNTIF('10 клас'!J2:J14,"&gt;=7")+COUNTIF('11 клас'!I2:I10,"&gt;=7")</f>
        <v>30</v>
      </c>
      <c r="D5" s="39">
        <f t="shared" si="0"/>
        <v>37.974683544303801</v>
      </c>
    </row>
    <row r="6" spans="1:4" ht="18.75">
      <c r="A6" s="38" t="s">
        <v>109</v>
      </c>
      <c r="B6" s="40">
        <f>COUNT('5 клас'!C2:C25)+COUNT('6 клас'!C2:C25)+COUNT('7 клас'!C2:C25)+COUNT('8 клас'!C2:C25)+COUNT('9 клас'!C2:C25)+COUNT('10 клас'!C2:C25)+COUNT('11 клас'!C2:C25)</f>
        <v>79</v>
      </c>
      <c r="C6" s="36">
        <f>COUNTIF('5 клас'!E2:E9,"&gt;=7")+COUNTIF('6 клас'!E2:E13,"&gt;=7")+COUNTIF('7 клас'!E2:E15,"&gt;=7")+COUNTIF('8 клас'!E2:E10,"&gt;=7")+COUNTIF('9 клас'!G2:G12,"&gt;=7")+COUNTIF('10 клас'!F2:F14,"&gt;=7")+COUNTIF('11 клас'!F2:F10,"&gt;=7")</f>
        <v>20</v>
      </c>
      <c r="D6" s="39">
        <f t="shared" si="0"/>
        <v>25.316455696202532</v>
      </c>
    </row>
    <row r="7" spans="1:4" ht="18.75">
      <c r="A7" s="38" t="s">
        <v>110</v>
      </c>
      <c r="B7" s="40">
        <f>COUNT('5 клас'!C2:C25)+COUNT('6 клас'!C2:C25)+COUNT('7 клас'!C2:C25)+COUNT('8 клас'!C2:C25)+COUNT('9 клас'!C2:C25)+COUNT('10 клас'!C2:C25)+COUNT('11 клас'!C2:C25)</f>
        <v>79</v>
      </c>
      <c r="C7" s="36">
        <f>COUNTIF('5 клас'!H2:H9,"&gt;=7")+COUNTIF('6 клас'!H2:H13,"&gt;=7")+COUNTIF('7 клас'!G2:G15,"&gt;=7")+COUNTIF('8 клас'!G2:G10,"&gt;=7")+COUNTIF('9 клас'!H2:H12,"&gt;=7")+COUNTIF('10 клас'!G2:G14,"&gt;=7")+COUNTIF('11 клас'!G2:G10,"&gt;=7")</f>
        <v>41</v>
      </c>
      <c r="D7" s="39">
        <f t="shared" si="0"/>
        <v>51.898734177215189</v>
      </c>
    </row>
    <row r="8" spans="1:4" ht="18.75">
      <c r="A8" s="38" t="s">
        <v>62</v>
      </c>
      <c r="B8" s="40">
        <f>COUNT('6 клас'!C2:C25)+COUNT('7 клас'!C2:C25)+COUNT('8 клас'!C2:C25)+COUNT('9 клас'!C2:C25)+COUNT('10 клас'!C2:C25)+COUNT('11 клас'!C2:C25)</f>
        <v>70</v>
      </c>
      <c r="C8" s="36">
        <f>COUNTIF('6 клас'!L2:L13,"&gt;=7")+COUNTIF('7 клас'!M2:M15,"&gt;=7")+COUNTIF('8 клас'!L2:L10,"&gt;=7")+COUNTIF('9 клас'!M2:M12,"&gt;=7")+COUNTIF('10 клас'!K2:K14,"&gt;=7")+COUNTIF('11 клас'!K2:K10,"&gt;=7")</f>
        <v>34</v>
      </c>
      <c r="D8" s="39">
        <f t="shared" si="0"/>
        <v>48.571428571428569</v>
      </c>
    </row>
    <row r="9" spans="1:4" ht="18.75">
      <c r="A9" s="38" t="s">
        <v>63</v>
      </c>
      <c r="B9" s="40">
        <f>COUNT('6 клас'!C2:C25)+COUNT('7 клас'!C2:C25)+COUNT('8 клас'!C2:C25)+COUNT('9 клас'!C2:C25)+COUNT('10 клас'!C2:C25)+COUNT('11 клас'!C2:C25)</f>
        <v>70</v>
      </c>
      <c r="C9" s="36">
        <f>COUNTIF('6 клас'!M2:M13,"&gt;=7")+COUNTIF('7 клас'!N2:N15,"&gt;=7")+COUNTIF('8 клас'!M2:M10,"&gt;=7")+COUNTIF('9 клас'!N2:N12,"&gt;=7")+COUNTIF('10 клас'!L2:L14,"&gt;=7")+COUNTIF('11 клас'!L2:L10,"&gt;=7")</f>
        <v>22</v>
      </c>
      <c r="D9" s="39">
        <f t="shared" si="0"/>
        <v>31.428571428571427</v>
      </c>
    </row>
    <row r="10" spans="1:4" ht="18.75">
      <c r="A10" s="38" t="s">
        <v>70</v>
      </c>
      <c r="B10" s="36">
        <f>COUNT('7 клас'!C2:C25)+COUNT('8 клас'!C2:C25)+COUNT('9 клас'!C2:C25)+COUNT('10 клас'!C2:C25)+COUNT('11 клас'!C2:C25)</f>
        <v>59</v>
      </c>
      <c r="C10" s="36">
        <f>COUNTIF('7 клас'!O2:O15,"&gt;=7")+COUNTIF('8 клас'!N2:N10,"&gt;=7")+COUNTIF('9 клас'!O2:O12,"&gt;=7")+COUNTIF('10 клас'!M2:M14,"&gt;=7")+COUNTIF('11 клас'!M2:M10,"&gt;=7")</f>
        <v>36</v>
      </c>
      <c r="D10" s="39">
        <f t="shared" si="0"/>
        <v>61.016949152542374</v>
      </c>
    </row>
    <row r="11" spans="1:4" ht="18.75">
      <c r="A11" s="38" t="s">
        <v>71</v>
      </c>
      <c r="B11" s="36">
        <f>COUNT('7 клас'!C2:C25)+COUNT('8 клас'!C2:C25)+COUNT('9 клас'!C2:C25)+COUNT('10 клас'!C2:C25)+COUNT('11 клас'!C2:C25)</f>
        <v>59</v>
      </c>
      <c r="C11" s="36">
        <f>COUNTIF('7 клас'!P2:P15,"&gt;=7")+COUNTIF('8 клас'!O2:O10,"&gt;=7")+COUNTIF('9 клас'!P2:P12,"&gt;=7")+COUNTIF('10 клас'!N2:N14,"&gt;=7")+COUNTIF('11 клас'!N2:N10,"&gt;=7")</f>
        <v>27</v>
      </c>
      <c r="D11" s="39">
        <f t="shared" si="0"/>
        <v>45.762711864406782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Q5" sqref="Q5"/>
    </sheetView>
  </sheetViews>
  <sheetFormatPr defaultColWidth="14.42578125" defaultRowHeight="15" customHeight="1"/>
  <cols>
    <col min="1" max="26" width="8.7109375" customWidth="1"/>
  </cols>
  <sheetData>
    <row r="1" spans="1:22" ht="75">
      <c r="A1" s="41" t="s">
        <v>72</v>
      </c>
      <c r="C1" s="60" t="str">
        <f t="array" ref="C1:V1">TRANSPOSE(A1:A20)</f>
        <v>Українська мова *</v>
      </c>
      <c r="D1" s="60" t="str">
        <v>Українська література*</v>
      </c>
      <c r="E1" s="60" t="str">
        <v>Зарубіжна література</v>
      </c>
      <c r="F1" s="60" t="str">
        <v>Іноземна мова (німецька)</v>
      </c>
      <c r="G1" s="60" t="str">
        <v>Історія України *</v>
      </c>
      <c r="H1" s="60" t="str">
        <v>Всесвітня історія</v>
      </c>
      <c r="I1" s="60" t="str">
        <v>Громадянська освіта</v>
      </c>
      <c r="J1" s="60" t="str">
        <v>Математика.</v>
      </c>
      <c r="K1" s="60" t="str">
        <v>Біологія і екологія</v>
      </c>
      <c r="L1" s="60" t="str">
        <v>Географія</v>
      </c>
      <c r="M1" s="60" t="str">
        <v>Фізика</v>
      </c>
      <c r="N1" s="60" t="str">
        <v>Хімія</v>
      </c>
      <c r="O1" s="60" t="str">
        <v>Фізична культура**</v>
      </c>
      <c r="P1" s="60" t="str">
        <v>Захист України*</v>
      </c>
      <c r="Q1" s="60">
        <v>0</v>
      </c>
      <c r="R1" s="60">
        <v>0</v>
      </c>
      <c r="S1" s="60">
        <v>0</v>
      </c>
      <c r="T1" s="60">
        <v>0</v>
      </c>
      <c r="U1" s="60">
        <v>0</v>
      </c>
      <c r="V1" s="60">
        <v>0</v>
      </c>
    </row>
    <row r="2" spans="1:22" ht="75">
      <c r="A2" s="42" t="s">
        <v>85</v>
      </c>
    </row>
    <row r="3" spans="1:22" ht="75">
      <c r="A3" s="42" t="s">
        <v>20</v>
      </c>
    </row>
    <row r="4" spans="1:22" ht="93.75">
      <c r="A4" s="42" t="s">
        <v>86</v>
      </c>
    </row>
    <row r="5" spans="1:22" ht="75">
      <c r="A5" s="42" t="s">
        <v>87</v>
      </c>
    </row>
    <row r="6" spans="1:22" ht="75">
      <c r="A6" s="42" t="s">
        <v>67</v>
      </c>
    </row>
    <row r="7" spans="1:22" ht="75">
      <c r="A7" s="42" t="s">
        <v>88</v>
      </c>
    </row>
    <row r="8" spans="1:22" ht="37.5">
      <c r="A8" s="42" t="s">
        <v>89</v>
      </c>
    </row>
    <row r="9" spans="1:22" ht="75">
      <c r="A9" s="41" t="s">
        <v>90</v>
      </c>
    </row>
    <row r="10" spans="1:22" ht="37.5">
      <c r="A10" s="42" t="s">
        <v>63</v>
      </c>
    </row>
    <row r="11" spans="1:22" ht="37.5">
      <c r="A11" s="42" t="s">
        <v>70</v>
      </c>
    </row>
    <row r="12" spans="1:22" ht="18.75">
      <c r="A12" s="42" t="s">
        <v>71</v>
      </c>
    </row>
    <row r="13" spans="1:22" ht="75">
      <c r="A13" s="42" t="s">
        <v>95</v>
      </c>
    </row>
    <row r="14" spans="1:22" ht="75">
      <c r="A14" s="42" t="s">
        <v>111</v>
      </c>
    </row>
    <row r="15" spans="1:22" ht="18.75">
      <c r="A15" s="42"/>
    </row>
    <row r="16" spans="1:22" ht="18.75">
      <c r="A16" s="42"/>
    </row>
    <row r="17" spans="1:1" ht="18.75">
      <c r="A17" s="42"/>
    </row>
    <row r="18" spans="1:1" ht="18.75">
      <c r="A18" s="42"/>
    </row>
    <row r="19" spans="1:1" ht="18.75">
      <c r="A19" s="42"/>
    </row>
    <row r="20" spans="1:1" ht="18.75">
      <c r="A20" s="42"/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Інструкція</vt:lpstr>
      <vt:lpstr>Відвідування</vt:lpstr>
      <vt:lpstr>5 клас</vt:lpstr>
      <vt:lpstr>6 клас</vt:lpstr>
      <vt:lpstr>7 клас</vt:lpstr>
      <vt:lpstr>8 клас</vt:lpstr>
      <vt:lpstr>9 клас</vt:lpstr>
      <vt:lpstr>10 клас</vt:lpstr>
      <vt:lpstr>11 клас</vt:lpstr>
      <vt:lpstr>Узагальнена</vt:lpstr>
      <vt:lpstr>Якість_знань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 Юрченко</dc:creator>
  <cp:lastModifiedBy>User</cp:lastModifiedBy>
  <dcterms:created xsi:type="dcterms:W3CDTF">2006-09-28T05:33:49Z</dcterms:created>
  <dcterms:modified xsi:type="dcterms:W3CDTF">2024-06-18T09:57:26Z</dcterms:modified>
</cp:coreProperties>
</file>