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Лист4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M76" i="4" l="1"/>
  <c r="N75" i="4"/>
  <c r="L75" i="4"/>
  <c r="K75" i="4"/>
  <c r="J75" i="4"/>
  <c r="I75" i="4"/>
  <c r="H75" i="4"/>
  <c r="G75" i="4"/>
  <c r="F75" i="4"/>
  <c r="E75" i="4"/>
  <c r="D75" i="4"/>
  <c r="M74" i="4"/>
  <c r="M73" i="4"/>
  <c r="M72" i="4"/>
  <c r="N71" i="4"/>
  <c r="L71" i="4"/>
  <c r="K71" i="4"/>
  <c r="J71" i="4"/>
  <c r="I71" i="4"/>
  <c r="H71" i="4"/>
  <c r="G71" i="4"/>
  <c r="F71" i="4"/>
  <c r="E71" i="4"/>
  <c r="D71" i="4"/>
  <c r="N70" i="4"/>
  <c r="L70" i="4"/>
  <c r="K70" i="4"/>
  <c r="J70" i="4"/>
  <c r="I70" i="4"/>
  <c r="H70" i="4"/>
  <c r="G70" i="4"/>
  <c r="F70" i="4"/>
  <c r="M70" i="4" s="1"/>
  <c r="E70" i="4"/>
  <c r="D70" i="4"/>
  <c r="M69" i="4"/>
  <c r="M68" i="4"/>
  <c r="M67" i="4"/>
  <c r="M66" i="4"/>
  <c r="N65" i="4"/>
  <c r="L65" i="4"/>
  <c r="K65" i="4"/>
  <c r="J65" i="4"/>
  <c r="I65" i="4"/>
  <c r="H65" i="4"/>
  <c r="G65" i="4"/>
  <c r="F65" i="4"/>
  <c r="M65" i="4" s="1"/>
  <c r="E65" i="4"/>
  <c r="D65" i="4"/>
  <c r="M64" i="4"/>
  <c r="M63" i="4"/>
  <c r="M62" i="4"/>
  <c r="M61" i="4"/>
  <c r="M60" i="4"/>
  <c r="N59" i="4"/>
  <c r="L59" i="4"/>
  <c r="K59" i="4"/>
  <c r="J59" i="4"/>
  <c r="I59" i="4"/>
  <c r="H59" i="4"/>
  <c r="G59" i="4"/>
  <c r="F59" i="4"/>
  <c r="E59" i="4"/>
  <c r="D59" i="4"/>
  <c r="M58" i="4"/>
  <c r="M57" i="4"/>
  <c r="N56" i="4"/>
  <c r="L56" i="4"/>
  <c r="K56" i="4"/>
  <c r="J56" i="4"/>
  <c r="I56" i="4"/>
  <c r="H56" i="4"/>
  <c r="G56" i="4"/>
  <c r="F56" i="4"/>
  <c r="E56" i="4"/>
  <c r="D56" i="4"/>
  <c r="M55" i="4"/>
  <c r="M54" i="4"/>
  <c r="N53" i="4"/>
  <c r="L53" i="4"/>
  <c r="K53" i="4"/>
  <c r="J53" i="4"/>
  <c r="I53" i="4"/>
  <c r="H53" i="4"/>
  <c r="G53" i="4"/>
  <c r="F53" i="4"/>
  <c r="M53" i="4" s="1"/>
  <c r="E53" i="4"/>
  <c r="D53" i="4"/>
  <c r="M52" i="4"/>
  <c r="N51" i="4"/>
  <c r="L51" i="4"/>
  <c r="K51" i="4"/>
  <c r="J51" i="4"/>
  <c r="I51" i="4"/>
  <c r="H51" i="4"/>
  <c r="G51" i="4"/>
  <c r="F51" i="4"/>
  <c r="M51" i="4" s="1"/>
  <c r="E51" i="4"/>
  <c r="D51" i="4"/>
  <c r="N50" i="4"/>
  <c r="L50" i="4"/>
  <c r="K50" i="4"/>
  <c r="J50" i="4"/>
  <c r="I50" i="4"/>
  <c r="H50" i="4"/>
  <c r="G50" i="4"/>
  <c r="F50" i="4"/>
  <c r="E50" i="4"/>
  <c r="D50" i="4"/>
  <c r="M49" i="4"/>
  <c r="M48" i="4"/>
  <c r="M47" i="4"/>
  <c r="M46" i="4"/>
  <c r="N45" i="4"/>
  <c r="L45" i="4"/>
  <c r="K45" i="4"/>
  <c r="J45" i="4"/>
  <c r="I45" i="4"/>
  <c r="H45" i="4"/>
  <c r="G45" i="4"/>
  <c r="F45" i="4"/>
  <c r="M45" i="4" s="1"/>
  <c r="D45" i="4"/>
  <c r="M44" i="4"/>
  <c r="M43" i="4"/>
  <c r="M42" i="4"/>
  <c r="N41" i="4"/>
  <c r="L41" i="4"/>
  <c r="K41" i="4"/>
  <c r="J41" i="4"/>
  <c r="I41" i="4"/>
  <c r="H41" i="4"/>
  <c r="G41" i="4"/>
  <c r="F41" i="4"/>
  <c r="M41" i="4" s="1"/>
  <c r="E41" i="4"/>
  <c r="D41" i="4"/>
  <c r="M40" i="4"/>
  <c r="M39" i="4"/>
  <c r="N38" i="4"/>
  <c r="L38" i="4"/>
  <c r="K38" i="4"/>
  <c r="J38" i="4"/>
  <c r="I38" i="4"/>
  <c r="H38" i="4"/>
  <c r="G38" i="4"/>
  <c r="F38" i="4"/>
  <c r="M38" i="4" s="1"/>
  <c r="E38" i="4"/>
  <c r="D38" i="4"/>
  <c r="M37" i="4"/>
  <c r="M36" i="4"/>
  <c r="N35" i="4"/>
  <c r="L35" i="4"/>
  <c r="K35" i="4"/>
  <c r="J35" i="4"/>
  <c r="I35" i="4"/>
  <c r="H35" i="4"/>
  <c r="G35" i="4"/>
  <c r="F35" i="4"/>
  <c r="M35" i="4" s="1"/>
  <c r="D35" i="4"/>
  <c r="M34" i="4"/>
  <c r="M33" i="4"/>
  <c r="M32" i="4"/>
  <c r="M31" i="4"/>
  <c r="M30" i="4"/>
  <c r="M29" i="4"/>
  <c r="N28" i="4"/>
  <c r="L28" i="4"/>
  <c r="K28" i="4"/>
  <c r="J28" i="4"/>
  <c r="I28" i="4"/>
  <c r="H28" i="4"/>
  <c r="G28" i="4"/>
  <c r="F28" i="4"/>
  <c r="D28" i="4"/>
  <c r="M27" i="4"/>
  <c r="M26" i="4"/>
  <c r="M25" i="4"/>
  <c r="M24" i="4"/>
  <c r="M23" i="4"/>
  <c r="M22" i="4"/>
  <c r="N21" i="4"/>
  <c r="L21" i="4"/>
  <c r="K21" i="4"/>
  <c r="J21" i="4"/>
  <c r="I21" i="4"/>
  <c r="H21" i="4"/>
  <c r="G21" i="4"/>
  <c r="F21" i="4"/>
  <c r="M21" i="4" s="1"/>
  <c r="D21" i="4"/>
  <c r="M20" i="4"/>
  <c r="M19" i="4"/>
  <c r="M18" i="4"/>
  <c r="N17" i="4"/>
  <c r="L17" i="4"/>
  <c r="L16" i="4" s="1"/>
  <c r="L15" i="4" s="1"/>
  <c r="L13" i="4" s="1"/>
  <c r="K17" i="4"/>
  <c r="J17" i="4"/>
  <c r="J16" i="4" s="1"/>
  <c r="J15" i="4" s="1"/>
  <c r="J13" i="4" s="1"/>
  <c r="I17" i="4"/>
  <c r="H17" i="4"/>
  <c r="H16" i="4" s="1"/>
  <c r="H15" i="4" s="1"/>
  <c r="H13" i="4" s="1"/>
  <c r="G17" i="4"/>
  <c r="F17" i="4"/>
  <c r="M17" i="4" s="1"/>
  <c r="D17" i="4"/>
  <c r="N16" i="4"/>
  <c r="N15" i="4" s="1"/>
  <c r="N13" i="4" s="1"/>
  <c r="K16" i="4"/>
  <c r="K15" i="4" s="1"/>
  <c r="K13" i="4" s="1"/>
  <c r="I16" i="4"/>
  <c r="I15" i="4" s="1"/>
  <c r="I13" i="4" s="1"/>
  <c r="G16" i="4"/>
  <c r="G15" i="4" s="1"/>
  <c r="G13" i="4" s="1"/>
  <c r="D16" i="4"/>
  <c r="D15" i="4" s="1"/>
  <c r="D13" i="4" s="1"/>
  <c r="E13" i="4"/>
  <c r="J5" i="4"/>
  <c r="I5" i="4"/>
  <c r="A5" i="4"/>
  <c r="L88" i="3"/>
  <c r="K88" i="3"/>
  <c r="J88" i="3"/>
  <c r="D88" i="3"/>
  <c r="L80" i="3"/>
  <c r="K80" i="3"/>
  <c r="J80" i="3"/>
  <c r="D80" i="3"/>
  <c r="L79" i="3"/>
  <c r="K79" i="3"/>
  <c r="J79" i="3"/>
  <c r="D79" i="3"/>
  <c r="L71" i="3"/>
  <c r="K71" i="3"/>
  <c r="J71" i="3"/>
  <c r="D71" i="3"/>
  <c r="L65" i="3"/>
  <c r="K65" i="3"/>
  <c r="J65" i="3"/>
  <c r="D65" i="3"/>
  <c r="L62" i="3"/>
  <c r="K62" i="3"/>
  <c r="K57" i="3" s="1"/>
  <c r="K56" i="3" s="1"/>
  <c r="K19" i="3" s="1"/>
  <c r="J62" i="3"/>
  <c r="D62" i="3"/>
  <c r="L59" i="3"/>
  <c r="K59" i="3"/>
  <c r="J59" i="3"/>
  <c r="D59" i="3"/>
  <c r="L57" i="3"/>
  <c r="J57" i="3"/>
  <c r="D57" i="3"/>
  <c r="L56" i="3"/>
  <c r="J56" i="3"/>
  <c r="D56" i="3"/>
  <c r="L51" i="3"/>
  <c r="K51" i="3"/>
  <c r="J51" i="3"/>
  <c r="D51" i="3"/>
  <c r="L47" i="3"/>
  <c r="K47" i="3"/>
  <c r="J47" i="3"/>
  <c r="D47" i="3"/>
  <c r="L44" i="3"/>
  <c r="K44" i="3"/>
  <c r="J44" i="3"/>
  <c r="D44" i="3"/>
  <c r="L41" i="3"/>
  <c r="K41" i="3"/>
  <c r="J41" i="3"/>
  <c r="D41" i="3"/>
  <c r="L34" i="3"/>
  <c r="K34" i="3"/>
  <c r="J34" i="3"/>
  <c r="D34" i="3"/>
  <c r="L27" i="3"/>
  <c r="K27" i="3"/>
  <c r="J27" i="3"/>
  <c r="D27" i="3"/>
  <c r="L23" i="3"/>
  <c r="K23" i="3"/>
  <c r="J23" i="3"/>
  <c r="D23" i="3"/>
  <c r="L22" i="3"/>
  <c r="K22" i="3"/>
  <c r="J22" i="3"/>
  <c r="D22" i="3"/>
  <c r="L21" i="3"/>
  <c r="K21" i="3"/>
  <c r="J21" i="3"/>
  <c r="D21" i="3"/>
  <c r="L19" i="3"/>
  <c r="J19" i="3"/>
  <c r="D19" i="3"/>
  <c r="I13" i="3"/>
  <c r="H13" i="3"/>
  <c r="D13" i="3"/>
  <c r="E5" i="3"/>
  <c r="D5" i="3"/>
  <c r="A5" i="3"/>
  <c r="P73" i="2"/>
  <c r="O73" i="2"/>
  <c r="N73" i="2"/>
  <c r="M73" i="2"/>
  <c r="L73" i="2"/>
  <c r="K73" i="2"/>
  <c r="D73" i="2"/>
  <c r="P67" i="2"/>
  <c r="O67" i="2"/>
  <c r="N67" i="2"/>
  <c r="M67" i="2"/>
  <c r="L67" i="2"/>
  <c r="K67" i="2"/>
  <c r="D67" i="2"/>
  <c r="P64" i="2"/>
  <c r="O64" i="2"/>
  <c r="N64" i="2"/>
  <c r="M64" i="2"/>
  <c r="L64" i="2"/>
  <c r="K64" i="2"/>
  <c r="D64" i="2"/>
  <c r="P61" i="2"/>
  <c r="P59" i="2" s="1"/>
  <c r="P58" i="2" s="1"/>
  <c r="O61" i="2"/>
  <c r="N61" i="2"/>
  <c r="N59" i="2" s="1"/>
  <c r="N58" i="2" s="1"/>
  <c r="M61" i="2"/>
  <c r="L61" i="2"/>
  <c r="L59" i="2" s="1"/>
  <c r="L58" i="2" s="1"/>
  <c r="K61" i="2"/>
  <c r="D61" i="2"/>
  <c r="D59" i="2" s="1"/>
  <c r="D58" i="2" s="1"/>
  <c r="O59" i="2"/>
  <c r="O58" i="2" s="1"/>
  <c r="M59" i="2"/>
  <c r="M58" i="2" s="1"/>
  <c r="K59" i="2"/>
  <c r="K58" i="2" s="1"/>
  <c r="P53" i="2"/>
  <c r="O53" i="2"/>
  <c r="N53" i="2"/>
  <c r="M53" i="2"/>
  <c r="L53" i="2"/>
  <c r="K53" i="2"/>
  <c r="D53" i="2"/>
  <c r="P49" i="2"/>
  <c r="O49" i="2"/>
  <c r="N49" i="2"/>
  <c r="M49" i="2"/>
  <c r="L49" i="2"/>
  <c r="K49" i="2"/>
  <c r="D49" i="2"/>
  <c r="P46" i="2"/>
  <c r="O46" i="2"/>
  <c r="N46" i="2"/>
  <c r="M46" i="2"/>
  <c r="L46" i="2"/>
  <c r="K46" i="2"/>
  <c r="D46" i="2"/>
  <c r="P43" i="2"/>
  <c r="O43" i="2"/>
  <c r="N43" i="2"/>
  <c r="M43" i="2"/>
  <c r="L43" i="2"/>
  <c r="K43" i="2"/>
  <c r="D43" i="2"/>
  <c r="P36" i="2"/>
  <c r="O36" i="2"/>
  <c r="O29" i="2" s="1"/>
  <c r="N36" i="2"/>
  <c r="M36" i="2"/>
  <c r="M29" i="2" s="1"/>
  <c r="L36" i="2"/>
  <c r="K36" i="2"/>
  <c r="K29" i="2" s="1"/>
  <c r="D36" i="2"/>
  <c r="P29" i="2"/>
  <c r="N29" i="2"/>
  <c r="L29" i="2"/>
  <c r="D29" i="2"/>
  <c r="P25" i="2"/>
  <c r="O25" i="2"/>
  <c r="O24" i="2" s="1"/>
  <c r="N25" i="2"/>
  <c r="M25" i="2"/>
  <c r="M24" i="2" s="1"/>
  <c r="L25" i="2"/>
  <c r="K25" i="2"/>
  <c r="K24" i="2" s="1"/>
  <c r="D25" i="2"/>
  <c r="P24" i="2"/>
  <c r="P23" i="2" s="1"/>
  <c r="P21" i="2" s="1"/>
  <c r="N24" i="2"/>
  <c r="N23" i="2" s="1"/>
  <c r="N21" i="2" s="1"/>
  <c r="L24" i="2"/>
  <c r="L23" i="2" s="1"/>
  <c r="L21" i="2" s="1"/>
  <c r="D24" i="2"/>
  <c r="D23" i="2" s="1"/>
  <c r="D21" i="2" s="1"/>
  <c r="J15" i="2"/>
  <c r="I15" i="2"/>
  <c r="D15" i="2"/>
  <c r="N4" i="2"/>
  <c r="K4" i="2"/>
  <c r="A4" i="2"/>
  <c r="J78" i="1"/>
  <c r="J76" i="1"/>
  <c r="I75" i="1"/>
  <c r="H75" i="1"/>
  <c r="G75" i="1"/>
  <c r="F75" i="1"/>
  <c r="J75" i="1" s="1"/>
  <c r="E75" i="1"/>
  <c r="D75" i="1"/>
  <c r="J74" i="1"/>
  <c r="J73" i="1"/>
  <c r="J72" i="1"/>
  <c r="I71" i="1"/>
  <c r="H71" i="1"/>
  <c r="G71" i="1"/>
  <c r="F71" i="1"/>
  <c r="E71" i="1"/>
  <c r="D71" i="1"/>
  <c r="I70" i="1"/>
  <c r="H70" i="1"/>
  <c r="G70" i="1"/>
  <c r="F70" i="1"/>
  <c r="E70" i="1"/>
  <c r="D70" i="1"/>
  <c r="J69" i="1"/>
  <c r="J68" i="1"/>
  <c r="J67" i="1"/>
  <c r="J66" i="1"/>
  <c r="I65" i="1"/>
  <c r="H65" i="1"/>
  <c r="G65" i="1"/>
  <c r="F65" i="1"/>
  <c r="E65" i="1"/>
  <c r="D65" i="1"/>
  <c r="J64" i="1"/>
  <c r="J63" i="1"/>
  <c r="J62" i="1"/>
  <c r="J61" i="1"/>
  <c r="J60" i="1"/>
  <c r="I59" i="1"/>
  <c r="H59" i="1"/>
  <c r="G59" i="1"/>
  <c r="F59" i="1"/>
  <c r="E59" i="1"/>
  <c r="D59" i="1"/>
  <c r="J58" i="1"/>
  <c r="J57" i="1"/>
  <c r="I56" i="1"/>
  <c r="H56" i="1"/>
  <c r="G56" i="1"/>
  <c r="F56" i="1"/>
  <c r="J56" i="1" s="1"/>
  <c r="E56" i="1"/>
  <c r="D56" i="1"/>
  <c r="J55" i="1"/>
  <c r="J54" i="1"/>
  <c r="I53" i="1"/>
  <c r="H53" i="1"/>
  <c r="H51" i="1" s="1"/>
  <c r="H50" i="1" s="1"/>
  <c r="G53" i="1"/>
  <c r="F53" i="1"/>
  <c r="J53" i="1" s="1"/>
  <c r="E53" i="1"/>
  <c r="D53" i="1"/>
  <c r="D51" i="1" s="1"/>
  <c r="D50" i="1" s="1"/>
  <c r="J52" i="1"/>
  <c r="I51" i="1"/>
  <c r="G51" i="1"/>
  <c r="G50" i="1" s="1"/>
  <c r="E51" i="1"/>
  <c r="I50" i="1"/>
  <c r="E50" i="1"/>
  <c r="J49" i="1"/>
  <c r="J48" i="1"/>
  <c r="J47" i="1"/>
  <c r="J46" i="1"/>
  <c r="I45" i="1"/>
  <c r="H45" i="1"/>
  <c r="G45" i="1"/>
  <c r="F45" i="1"/>
  <c r="D45" i="1"/>
  <c r="J44" i="1"/>
  <c r="J43" i="1"/>
  <c r="J42" i="1"/>
  <c r="I41" i="1"/>
  <c r="H41" i="1"/>
  <c r="G41" i="1"/>
  <c r="F41" i="1"/>
  <c r="E41" i="1"/>
  <c r="D41" i="1"/>
  <c r="J40" i="1"/>
  <c r="J39" i="1"/>
  <c r="I38" i="1"/>
  <c r="H38" i="1"/>
  <c r="G38" i="1"/>
  <c r="F38" i="1"/>
  <c r="E38" i="1"/>
  <c r="D38" i="1"/>
  <c r="J37" i="1"/>
  <c r="J36" i="1"/>
  <c r="I35" i="1"/>
  <c r="H35" i="1"/>
  <c r="G35" i="1"/>
  <c r="F35" i="1"/>
  <c r="D35" i="1"/>
  <c r="J34" i="1"/>
  <c r="J33" i="1"/>
  <c r="J32" i="1"/>
  <c r="J31" i="1"/>
  <c r="J30" i="1"/>
  <c r="J29" i="1"/>
  <c r="I28" i="1"/>
  <c r="H28" i="1"/>
  <c r="H21" i="1" s="1"/>
  <c r="G28" i="1"/>
  <c r="F28" i="1"/>
  <c r="J28" i="1" s="1"/>
  <c r="D28" i="1"/>
  <c r="J27" i="1"/>
  <c r="J26" i="1"/>
  <c r="J25" i="1"/>
  <c r="J24" i="1"/>
  <c r="J23" i="1"/>
  <c r="J22" i="1"/>
  <c r="I21" i="1"/>
  <c r="G21" i="1"/>
  <c r="D21" i="1"/>
  <c r="J20" i="1"/>
  <c r="J19" i="1"/>
  <c r="J18" i="1"/>
  <c r="I17" i="1"/>
  <c r="I16" i="1" s="1"/>
  <c r="I15" i="1" s="1"/>
  <c r="I14" i="1" s="1"/>
  <c r="H17" i="1"/>
  <c r="G17" i="1"/>
  <c r="G16" i="1" s="1"/>
  <c r="G15" i="1" s="1"/>
  <c r="G14" i="1" s="1"/>
  <c r="F17" i="1"/>
  <c r="D17" i="1"/>
  <c r="D16" i="1" s="1"/>
  <c r="D15" i="1" s="1"/>
  <c r="D14" i="1" s="1"/>
  <c r="H16" i="1"/>
  <c r="H15" i="1" s="1"/>
  <c r="H14" i="1" s="1"/>
  <c r="F16" i="1"/>
  <c r="E14" i="1"/>
  <c r="H5" i="1"/>
  <c r="G5" i="1"/>
  <c r="A5" i="1"/>
  <c r="K23" i="2" l="1"/>
  <c r="K21" i="2" s="1"/>
  <c r="Q15" i="2" s="1"/>
  <c r="M23" i="2"/>
  <c r="M21" i="2" s="1"/>
  <c r="O23" i="2"/>
  <c r="O21" i="2" s="1"/>
  <c r="M50" i="4"/>
  <c r="M71" i="4"/>
  <c r="J16" i="1"/>
  <c r="J59" i="1"/>
  <c r="J17" i="1"/>
  <c r="F21" i="1"/>
  <c r="J21" i="1" s="1"/>
  <c r="J35" i="1"/>
  <c r="J38" i="1"/>
  <c r="J41" i="1"/>
  <c r="J45" i="1"/>
  <c r="F51" i="1"/>
  <c r="J65" i="1"/>
  <c r="J70" i="1"/>
  <c r="J71" i="1"/>
  <c r="M13" i="3"/>
  <c r="F16" i="4"/>
  <c r="M28" i="4"/>
  <c r="M56" i="4"/>
  <c r="M59" i="4"/>
  <c r="M75" i="4"/>
  <c r="M16" i="4" l="1"/>
  <c r="F15" i="4"/>
  <c r="J51" i="1"/>
  <c r="F50" i="1"/>
  <c r="J50" i="1" s="1"/>
  <c r="F15" i="1"/>
  <c r="M15" i="4" l="1"/>
  <c r="F13" i="4"/>
  <c r="M13" i="4" s="1"/>
  <c r="J15" i="1"/>
  <c r="F14" i="1"/>
  <c r="J14" i="1" s="1"/>
</calcChain>
</file>

<file path=xl/sharedStrings.xml><?xml version="1.0" encoding="utf-8"?>
<sst xmlns="http://schemas.openxmlformats.org/spreadsheetml/2006/main" count="1592" uniqueCount="139">
  <si>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</si>
  <si>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</si>
  <si>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</si>
  <si>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</si>
  <si>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</si>
  <si>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</si>
  <si>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</si>
  <si>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</si>
  <si>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</si>
  <si>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</si>
  <si>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</si>
  <si>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</si>
  <si>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</si>
  <si>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</si>
  <si>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</si>
  <si>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</si>
  <si>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</si>
  <si>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</si>
  <si>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</si>
  <si>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</si>
  <si>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</si>
  <si>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</si>
  <si>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</si>
  <si>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</si>
  <si>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</si>
  <si>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</si>
  <si>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</si>
  <si>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</si>
  <si>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</si>
  <si>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</si>
  <si>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</si>
  <si>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</si>
  <si>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</si>
  <si>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</si>
  <si>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</si>
  <si>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</si>
  <si>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</si>
  <si>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</si>
  <si>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</si>
  <si>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</si>
  <si>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</si>
  <si>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</si>
  <si>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</si>
  <si>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</si>
  <si>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</si>
  <si>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</si>
  <si>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</si>
  <si>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</si>
  <si>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</si>
  <si>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</si>
  <si>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</si>
  <si>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</si>
  <si>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</si>
  <si>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</si>
  <si>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</si>
  <si>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</si>
  <si>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</si>
  <si>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</si>
  <si>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</si>
  <si>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</si>
  <si>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</si>
  <si>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</si>
  <si>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</si>
  <si>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</si>
  <si>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</si>
  <si>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</si>
  <si>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</si>
  <si>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</si>
  <si>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</si>
  <si>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</si>
  <si>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</si>
  <si>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</si>
  <si>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</si>
  <si>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</si>
  <si>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</si>
  <si>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</si>
  <si>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</si>
  <si>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</si>
  <si>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</si>
  <si>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</si>
  <si>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</si>
  <si>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</si>
  <si>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</si>
  <si>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</si>
  <si>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</si>
  <si>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</si>
  <si>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</si>
  <si>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</si>
  <si>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</si>
  <si>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</si>
  <si>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</si>
  <si>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Затверджено
на звітний рік</t>
  </si>
  <si>
    <t>Перера-ховано залишок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</si>
  <si>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</si>
  <si>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</si>
  <si>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</si>
  <si>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t>у тому числі:</t>
  </si>
  <si>
    <t>Поточні видатки</t>
  </si>
  <si>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</si>
  <si>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Козлівська ЗОШ</t>
  </si>
  <si>
    <t>КЕКВ</t>
  </si>
  <si>
    <t>Перераховано залишок</t>
  </si>
  <si>
    <t>Отримано залишок</t>
  </si>
  <si>
    <t xml:space="preserve">Нарахо-вано доходів за звітний період (рік) 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</si>
  <si>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</si>
  <si>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</si>
  <si>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</si>
  <si>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</si>
  <si>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</si>
  <si>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</si>
  <si>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</si>
  <si>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</si>
  <si>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</si>
  <si>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</si>
  <si>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</si>
  <si>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>Фінансування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</si>
  <si>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</si>
  <si>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Капітальні трансферти до бюджету розвитку</t>
  </si>
  <si>
    <t>-</t>
  </si>
  <si>
    <t>Повернення внутрішніх кредитів</t>
  </si>
  <si>
    <t xml:space="preserve">   Повернення кредитів органами державного управління інших  рівнів</t>
  </si>
  <si>
    <t xml:space="preserve">    Повернення кредитів підприємствами, установами, організаціями</t>
  </si>
  <si>
    <t xml:space="preserve">   Повернення інших внутрішніх кредитів</t>
  </si>
  <si>
    <t>Повернення зовнішніх кредитів</t>
  </si>
  <si>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</si>
  <si>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про надходження і використання коштів, отриманих за іншими джерелами власних надходжень</t>
  </si>
  <si>
    <t xml:space="preserve">Затверджено
на звітний рік
</t>
  </si>
  <si>
    <t>Нараховано доходів за звітний період (рік)</t>
  </si>
  <si>
    <t>у тому числі перераховані з рахунків в установах банків</t>
  </si>
  <si>
    <t>Від отриманих благодійних внесків, грантів та дарунків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</si>
  <si>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</si>
  <si>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</si>
  <si>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</si>
  <si>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</si>
  <si>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>100</t>
  </si>
  <si>
    <t xml:space="preserve">  Оплата енргосервісу</t>
  </si>
  <si>
    <t>станом на 1 грудня 2017 року</t>
  </si>
  <si>
    <t>Станом на 1 грудня 2017 року</t>
  </si>
  <si>
    <t>Козлівська ЗОШ І ІІІ ступенів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</si>
</sst>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3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  <xf numFmtId="164" fontId="4" fillId="0" borderId="2" xfId="0" applyNumberFormat="1" applyFont="1" applyBorder="1" applyAlignment="1" applyProtection="1">
      <alignment horizontal="right" vertical="center"/>
      <protection locked="0"/>
    </xf>
    <xf numFmtId="164" fontId="4" fillId="0" borderId="2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justify" vertical="center" wrapText="1"/>
    </xf>
    <xf numFmtId="0" fontId="13" fillId="0" borderId="0" xfId="0" applyFont="1"/>
    <xf numFmtId="164" fontId="8" fillId="2" borderId="2" xfId="0" applyNumberFormat="1" applyFont="1" applyFill="1" applyBorder="1" applyAlignment="1" applyProtection="1">
      <alignment horizontal="right" vertical="center" wrapText="1"/>
    </xf>
    <xf numFmtId="164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Border="1" applyAlignment="1" applyProtection="1">
      <alignment horizontal="right" vertical="center" wrapText="1"/>
    </xf>
    <xf numFmtId="164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2" xfId="0" applyNumberFormat="1" applyFont="1" applyFill="1" applyBorder="1" applyAlignment="1" applyProtection="1">
      <alignment horizontal="right" vertical="center" wrapText="1"/>
    </xf>
    <xf numFmtId="164" fontId="6" fillId="2" borderId="2" xfId="0" applyNumberFormat="1" applyFont="1" applyFill="1" applyBorder="1" applyAlignment="1" applyProtection="1">
      <alignment horizontal="right" vertical="center" wrapText="1"/>
    </xf>
    <xf numFmtId="164" fontId="8" fillId="2" borderId="2" xfId="0" applyNumberFormat="1" applyFont="1" applyFill="1" applyBorder="1" applyAlignment="1" applyProtection="1">
      <alignment horizontal="right" vertical="center"/>
      <protection locked="0"/>
    </xf>
    <xf numFmtId="164" fontId="8" fillId="2" borderId="2" xfId="0" applyNumberFormat="1" applyFont="1" applyFill="1" applyBorder="1" applyAlignment="1" applyProtection="1">
      <alignment horizontal="right" vertical="center"/>
    </xf>
    <xf numFmtId="164" fontId="6" fillId="2" borderId="2" xfId="0" applyNumberFormat="1" applyFont="1" applyFill="1" applyBorder="1" applyAlignment="1" applyProtection="1">
      <alignment horizontal="right" vertical="center"/>
    </xf>
    <xf numFmtId="164" fontId="6" fillId="2" borderId="2" xfId="0" applyNumberFormat="1" applyFont="1" applyFill="1" applyBorder="1" applyAlignment="1" applyProtection="1">
      <alignment horizontal="right" vertical="center"/>
      <protection locked="0"/>
    </xf>
    <xf numFmtId="164" fontId="8" fillId="0" borderId="2" xfId="0" applyNumberFormat="1" applyFont="1" applyBorder="1" applyAlignment="1" applyProtection="1">
      <alignment horizontal="right" vertical="center"/>
    </xf>
    <xf numFmtId="164" fontId="4" fillId="2" borderId="2" xfId="0" applyNumberFormat="1" applyFont="1" applyFill="1" applyBorder="1" applyAlignment="1" applyProtection="1">
      <alignment horizontal="right" vertical="center"/>
    </xf>
    <xf numFmtId="164" fontId="14" fillId="0" borderId="2" xfId="0" applyNumberFormat="1" applyFont="1" applyBorder="1" applyAlignment="1" applyProtection="1">
      <alignment horizontal="right" vertical="center" wrapText="1"/>
    </xf>
    <xf numFmtId="164" fontId="14" fillId="2" borderId="2" xfId="0" applyNumberFormat="1" applyFont="1" applyFill="1" applyBorder="1" applyAlignment="1" applyProtection="1">
      <alignment horizontal="right" vertical="center"/>
      <protection locked="0"/>
    </xf>
    <xf numFmtId="164" fontId="14" fillId="2" borderId="2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/>
    <xf numFmtId="0" fontId="3" fillId="0" borderId="0" xfId="0" applyFont="1" applyAlignment="1">
      <alignment wrapText="1"/>
    </xf>
    <xf numFmtId="164" fontId="6" fillId="0" borderId="2" xfId="0" applyNumberFormat="1" applyFont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164" fontId="4" fillId="0" borderId="2" xfId="0" applyNumberFormat="1" applyFont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 applyProtection="1">
      <alignment horizontal="right" vertical="center" wrapText="1"/>
      <protection locked="0"/>
    </xf>
    <xf numFmtId="164" fontId="14" fillId="0" borderId="2" xfId="0" applyNumberFormat="1" applyFont="1" applyBorder="1" applyAlignment="1" applyProtection="1">
      <alignment horizontal="right"/>
      <protection locked="0"/>
    </xf>
    <xf numFmtId="164" fontId="14" fillId="0" borderId="2" xfId="0" applyNumberFormat="1" applyFont="1" applyBorder="1" applyAlignment="1" applyProtection="1">
      <alignment horizontal="right" vertical="top" wrapText="1"/>
      <protection locked="0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 applyProtection="1">
      <alignment horizontal="right" vertical="center" wrapText="1"/>
      <protection locked="0"/>
    </xf>
    <xf numFmtId="2" fontId="4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 applyProtection="1">
      <alignment horizontal="right" vertical="center" wrapText="1"/>
      <protection locked="0"/>
    </xf>
    <xf numFmtId="2" fontId="4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2" fontId="4" fillId="0" borderId="0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wrapText="1"/>
    </xf>
    <xf numFmtId="2" fontId="8" fillId="0" borderId="2" xfId="0" applyNumberFormat="1" applyFont="1" applyBorder="1" applyAlignment="1" applyProtection="1">
      <alignment horizontal="right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0" fontId="16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 wrapText="1"/>
    </xf>
    <xf numFmtId="0" fontId="17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82;&#1086;&#1083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/>
      <sheetData sheetId="1"/>
      <sheetData sheetId="2">
        <row r="7">
          <cell r="F7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  <row r="3">
          <cell r="A3" t="str">
            <v>про надходження і використання коштів, отриманих як плата за послуги (форма</v>
          </cell>
          <cell r="C3" t="str">
            <v xml:space="preserve">№ 4-1д, </v>
          </cell>
          <cell r="D3" t="str">
            <v>№ 4-1м),</v>
          </cell>
        </row>
        <row r="4">
          <cell r="A4" t="str">
            <v xml:space="preserve">(форма </v>
          </cell>
          <cell r="C4" t="str">
            <v xml:space="preserve">№ 4-2д, </v>
          </cell>
          <cell r="D4" t="str">
            <v>№ 4-2м),</v>
          </cell>
        </row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D8" sqref="D8"/>
    </sheetView>
  </sheetViews>
  <sheetFormatPr defaultRowHeight="15" x14ac:dyDescent="0.25"/>
  <cols>
    <col min="1" max="1" width="48.28515625" customWidth="1"/>
    <col min="2" max="2" width="15" customWidth="1"/>
    <col min="4" max="4" width="14.28515625" customWidth="1"/>
    <col min="5" max="5" width="13" customWidth="1"/>
    <col min="7" max="7" width="10.5703125" customWidth="1"/>
    <col min="8" max="8" width="13" customWidth="1"/>
    <col min="9" max="9" width="10.5703125" customWidth="1"/>
    <col min="10" max="10" width="10.28515625" customWidth="1"/>
  </cols>
  <sheetData>
    <row r="1" spans="1:12" x14ac:dyDescent="0.25">
      <c r="A1" s="1"/>
      <c r="B1" s="1"/>
      <c r="C1" s="1"/>
      <c r="D1" s="1"/>
      <c r="E1" s="1"/>
      <c r="F1" s="1"/>
      <c r="G1" s="108" t="s">
        <v>0</v>
      </c>
      <c r="H1" s="108"/>
      <c r="I1" s="108"/>
      <c r="J1" s="108"/>
      <c r="K1" s="2"/>
      <c r="L1" s="1"/>
    </row>
    <row r="2" spans="1:12" x14ac:dyDescent="0.25">
      <c r="A2" s="1"/>
      <c r="B2" s="1"/>
      <c r="C2" s="1"/>
      <c r="D2" s="1"/>
      <c r="E2" s="1"/>
      <c r="F2" s="1"/>
      <c r="G2" s="108"/>
      <c r="H2" s="108"/>
      <c r="I2" s="108"/>
      <c r="J2" s="108"/>
      <c r="K2" s="2"/>
      <c r="L2" s="1"/>
    </row>
    <row r="3" spans="1:12" x14ac:dyDescent="0.25">
      <c r="A3" s="1"/>
      <c r="B3" s="1"/>
      <c r="C3" s="1"/>
      <c r="D3" s="1"/>
      <c r="E3" s="1"/>
      <c r="F3" s="1"/>
      <c r="G3" s="108"/>
      <c r="H3" s="108"/>
      <c r="I3" s="108"/>
      <c r="J3" s="108"/>
      <c r="K3" s="2"/>
      <c r="L3" s="1"/>
    </row>
    <row r="4" spans="1:12" x14ac:dyDescent="0.25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3"/>
      <c r="L4" s="3"/>
    </row>
    <row r="5" spans="1:12" x14ac:dyDescent="0.25">
      <c r="A5" s="110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110"/>
      <c r="C5" s="110"/>
      <c r="D5" s="110"/>
      <c r="E5" s="110"/>
      <c r="F5" s="110"/>
      <c r="G5" s="4" t="str">
        <f>IF([1]ЗАПОЛНИТЬ!$F$7=1,[1]шапки!C2,[1]шапки!D2)</f>
        <v xml:space="preserve">      №2м)</v>
      </c>
      <c r="H5" s="3" t="str">
        <f>IF([1]ЗАПОЛНИТЬ!$F$7=1,[1]шапки!D2,"")</f>
        <v/>
      </c>
      <c r="I5" s="3"/>
      <c r="J5" s="3"/>
      <c r="K5" s="3"/>
      <c r="L5" s="3"/>
    </row>
    <row r="6" spans="1:12" x14ac:dyDescent="0.25">
      <c r="A6" s="109" t="s">
        <v>136</v>
      </c>
      <c r="B6" s="109"/>
      <c r="C6" s="109"/>
      <c r="D6" s="109"/>
      <c r="E6" s="109"/>
      <c r="F6" s="109"/>
      <c r="G6" s="109"/>
      <c r="H6" s="109"/>
      <c r="I6" s="109"/>
      <c r="J6" s="109"/>
      <c r="K6" s="1"/>
      <c r="L6" s="1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6" t="s">
        <v>2</v>
      </c>
      <c r="K7" s="5"/>
      <c r="L7" s="5"/>
    </row>
    <row r="8" spans="1:12" x14ac:dyDescent="0.25">
      <c r="A8" s="7" t="s">
        <v>3</v>
      </c>
      <c r="B8" s="5" t="s">
        <v>99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5.75" thickBot="1" x14ac:dyDescent="0.3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ht="16.5" thickTop="1" thickBot="1" x14ac:dyDescent="0.3">
      <c r="A10" s="112" t="s">
        <v>4</v>
      </c>
      <c r="B10" s="113" t="s">
        <v>5</v>
      </c>
      <c r="C10" s="112" t="s">
        <v>6</v>
      </c>
      <c r="D10" s="113" t="s">
        <v>7</v>
      </c>
      <c r="E10" s="113" t="s">
        <v>8</v>
      </c>
      <c r="F10" s="114" t="s">
        <v>9</v>
      </c>
      <c r="G10" s="114" t="s">
        <v>10</v>
      </c>
      <c r="H10" s="114" t="s">
        <v>11</v>
      </c>
      <c r="I10" s="114" t="s">
        <v>12</v>
      </c>
      <c r="J10" s="113" t="s">
        <v>13</v>
      </c>
      <c r="K10" s="5"/>
      <c r="L10" s="5"/>
    </row>
    <row r="11" spans="1:12" ht="16.5" thickTop="1" thickBot="1" x14ac:dyDescent="0.3">
      <c r="A11" s="112"/>
      <c r="B11" s="113"/>
      <c r="C11" s="112"/>
      <c r="D11" s="113"/>
      <c r="E11" s="113"/>
      <c r="F11" s="114"/>
      <c r="G11" s="114"/>
      <c r="H11" s="114"/>
      <c r="I11" s="114"/>
      <c r="J11" s="113"/>
      <c r="K11" s="5"/>
      <c r="L11" s="5"/>
    </row>
    <row r="12" spans="1:12" ht="16.5" thickTop="1" thickBot="1" x14ac:dyDescent="0.3">
      <c r="A12" s="112"/>
      <c r="B12" s="113"/>
      <c r="C12" s="112"/>
      <c r="D12" s="113"/>
      <c r="E12" s="113"/>
      <c r="F12" s="114"/>
      <c r="G12" s="114"/>
      <c r="H12" s="114"/>
      <c r="I12" s="114"/>
      <c r="J12" s="113"/>
      <c r="K12" s="5"/>
      <c r="L12" s="5"/>
    </row>
    <row r="13" spans="1:12" ht="16.5" thickTop="1" thickBot="1" x14ac:dyDescent="0.3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9</v>
      </c>
      <c r="K13" s="5"/>
      <c r="L13" s="5"/>
    </row>
    <row r="14" spans="1:12" ht="16.5" thickTop="1" thickBot="1" x14ac:dyDescent="0.3">
      <c r="A14" s="10" t="s">
        <v>14</v>
      </c>
      <c r="B14" s="10" t="s">
        <v>15</v>
      </c>
      <c r="C14" s="11" t="s">
        <v>16</v>
      </c>
      <c r="D14" s="12">
        <f>D15+D50+D70+D75+D78</f>
        <v>4491059</v>
      </c>
      <c r="E14" s="12">
        <f>E17+E20+E23+E24+E28+E36+E37+E77+E45</f>
        <v>4102097</v>
      </c>
      <c r="F14" s="12">
        <f>F15+F50+F70+F75+F78</f>
        <v>0</v>
      </c>
      <c r="G14" s="12">
        <f>G15+G50+G70+G75+G78</f>
        <v>3849459.6100000003</v>
      </c>
      <c r="H14" s="12">
        <f>H15+H50+H70+H75+H78</f>
        <v>3849459.6100000003</v>
      </c>
      <c r="I14" s="12">
        <f>I15+I50+I70+I75+I78</f>
        <v>0</v>
      </c>
      <c r="J14" s="12">
        <f>F14+G14-H14</f>
        <v>0</v>
      </c>
      <c r="K14" s="5"/>
      <c r="L14" s="5"/>
    </row>
    <row r="15" spans="1:12" ht="23.25" thickTop="1" thickBot="1" x14ac:dyDescent="0.3">
      <c r="A15" s="13" t="s">
        <v>17</v>
      </c>
      <c r="B15" s="10">
        <v>2000</v>
      </c>
      <c r="C15" s="11" t="s">
        <v>18</v>
      </c>
      <c r="D15" s="12">
        <f t="shared" ref="D15:I15" si="0">D16+D21+D38+D41+D45+D49</f>
        <v>4491059</v>
      </c>
      <c r="E15" s="12">
        <v>0</v>
      </c>
      <c r="F15" s="12">
        <f t="shared" si="0"/>
        <v>0</v>
      </c>
      <c r="G15" s="12">
        <f t="shared" si="0"/>
        <v>3849459.6100000003</v>
      </c>
      <c r="H15" s="12">
        <f t="shared" si="0"/>
        <v>3849459.6100000003</v>
      </c>
      <c r="I15" s="12">
        <f t="shared" si="0"/>
        <v>0</v>
      </c>
      <c r="J15" s="12">
        <f t="shared" ref="J15:J78" si="1">F15+G15-H15</f>
        <v>0</v>
      </c>
      <c r="K15" s="5"/>
      <c r="L15" s="5"/>
    </row>
    <row r="16" spans="1:12" ht="16.5" thickTop="1" thickBot="1" x14ac:dyDescent="0.3">
      <c r="A16" s="14" t="s">
        <v>19</v>
      </c>
      <c r="B16" s="10">
        <v>2100</v>
      </c>
      <c r="C16" s="11" t="s">
        <v>20</v>
      </c>
      <c r="D16" s="12">
        <f>D17+D20</f>
        <v>3790375</v>
      </c>
      <c r="E16" s="12">
        <v>0</v>
      </c>
      <c r="F16" s="12">
        <f>F17+F20</f>
        <v>0</v>
      </c>
      <c r="G16" s="12">
        <f>G17+G20</f>
        <v>3404658.9800000004</v>
      </c>
      <c r="H16" s="12">
        <f>H17+H20</f>
        <v>3404658.9800000004</v>
      </c>
      <c r="I16" s="12">
        <f>I17+I20</f>
        <v>0</v>
      </c>
      <c r="J16" s="12">
        <f t="shared" si="1"/>
        <v>0</v>
      </c>
      <c r="K16" s="5"/>
      <c r="L16" s="5"/>
    </row>
    <row r="17" spans="1:12" ht="16.5" thickTop="1" thickBot="1" x14ac:dyDescent="0.3">
      <c r="A17" s="15" t="s">
        <v>21</v>
      </c>
      <c r="B17" s="16">
        <v>2110</v>
      </c>
      <c r="C17" s="17" t="s">
        <v>22</v>
      </c>
      <c r="D17" s="37">
        <f t="shared" ref="D17:I17" si="2">SUM(D18:D19)</f>
        <v>3094706</v>
      </c>
      <c r="E17" s="38">
        <v>2858269</v>
      </c>
      <c r="F17" s="37">
        <f t="shared" si="2"/>
        <v>0</v>
      </c>
      <c r="G17" s="37">
        <f t="shared" si="2"/>
        <v>2758268.43</v>
      </c>
      <c r="H17" s="37">
        <f t="shared" si="2"/>
        <v>2758268.43</v>
      </c>
      <c r="I17" s="37">
        <f t="shared" si="2"/>
        <v>0</v>
      </c>
      <c r="J17" s="39">
        <f t="shared" si="1"/>
        <v>0</v>
      </c>
      <c r="K17" s="5"/>
      <c r="L17" s="5"/>
    </row>
    <row r="18" spans="1:12" ht="16.5" thickTop="1" thickBot="1" x14ac:dyDescent="0.3">
      <c r="A18" s="18" t="s">
        <v>23</v>
      </c>
      <c r="B18" s="13">
        <v>2111</v>
      </c>
      <c r="C18" s="19" t="s">
        <v>24</v>
      </c>
      <c r="D18" s="40">
        <v>3094706</v>
      </c>
      <c r="E18" s="41">
        <v>0</v>
      </c>
      <c r="F18" s="40">
        <v>0</v>
      </c>
      <c r="G18" s="40">
        <v>2758268.43</v>
      </c>
      <c r="H18" s="40">
        <v>2758268.43</v>
      </c>
      <c r="I18" s="40">
        <v>0</v>
      </c>
      <c r="J18" s="30">
        <f t="shared" si="1"/>
        <v>0</v>
      </c>
      <c r="K18" s="5"/>
      <c r="L18" s="5"/>
    </row>
    <row r="19" spans="1:12" ht="16.5" thickTop="1" thickBot="1" x14ac:dyDescent="0.3">
      <c r="A19" s="18" t="s">
        <v>25</v>
      </c>
      <c r="B19" s="13">
        <v>2112</v>
      </c>
      <c r="C19" s="19" t="s">
        <v>26</v>
      </c>
      <c r="D19" s="40">
        <v>0</v>
      </c>
      <c r="E19" s="41">
        <v>0</v>
      </c>
      <c r="F19" s="40">
        <v>0</v>
      </c>
      <c r="G19" s="40">
        <v>0</v>
      </c>
      <c r="H19" s="40">
        <v>0</v>
      </c>
      <c r="I19" s="40">
        <v>0</v>
      </c>
      <c r="J19" s="30">
        <f t="shared" si="1"/>
        <v>0</v>
      </c>
      <c r="K19" s="5"/>
      <c r="L19" s="5"/>
    </row>
    <row r="20" spans="1:12" ht="16.5" thickTop="1" thickBot="1" x14ac:dyDescent="0.3">
      <c r="A20" s="20" t="s">
        <v>27</v>
      </c>
      <c r="B20" s="16">
        <v>2120</v>
      </c>
      <c r="C20" s="17" t="s">
        <v>28</v>
      </c>
      <c r="D20" s="38">
        <v>695669</v>
      </c>
      <c r="E20" s="38">
        <v>648332</v>
      </c>
      <c r="F20" s="38">
        <v>0</v>
      </c>
      <c r="G20" s="38">
        <v>646390.55000000005</v>
      </c>
      <c r="H20" s="38">
        <v>646390.55000000005</v>
      </c>
      <c r="I20" s="38">
        <v>0</v>
      </c>
      <c r="J20" s="39">
        <f t="shared" si="1"/>
        <v>0</v>
      </c>
      <c r="K20" s="5"/>
      <c r="L20" s="5"/>
    </row>
    <row r="21" spans="1:12" ht="16.5" thickTop="1" thickBot="1" x14ac:dyDescent="0.3">
      <c r="A21" s="21" t="s">
        <v>29</v>
      </c>
      <c r="B21" s="10">
        <v>2200</v>
      </c>
      <c r="C21" s="11" t="s">
        <v>30</v>
      </c>
      <c r="D21" s="42">
        <f>SUM(D22:D28)+D35</f>
        <v>700684</v>
      </c>
      <c r="E21" s="42">
        <v>0</v>
      </c>
      <c r="F21" s="42">
        <f>SUM(F22:F28)+F35</f>
        <v>0</v>
      </c>
      <c r="G21" s="42">
        <f>SUM(G22:G28)+G35</f>
        <v>444800.63</v>
      </c>
      <c r="H21" s="42">
        <f>SUM(H22:H28)+H35</f>
        <v>444800.63</v>
      </c>
      <c r="I21" s="42">
        <f>SUM(I22:I28)+I35</f>
        <v>0</v>
      </c>
      <c r="J21" s="12">
        <f t="shared" si="1"/>
        <v>0</v>
      </c>
      <c r="K21" s="5"/>
      <c r="L21" s="5"/>
    </row>
    <row r="22" spans="1:12" ht="16.5" thickTop="1" thickBot="1" x14ac:dyDescent="0.3">
      <c r="A22" s="15" t="s">
        <v>31</v>
      </c>
      <c r="B22" s="16">
        <v>2210</v>
      </c>
      <c r="C22" s="17" t="s">
        <v>32</v>
      </c>
      <c r="D22" s="38">
        <v>93900</v>
      </c>
      <c r="E22" s="37">
        <v>0</v>
      </c>
      <c r="F22" s="38">
        <v>0</v>
      </c>
      <c r="G22" s="38">
        <v>92812.7</v>
      </c>
      <c r="H22" s="38">
        <v>92812.7</v>
      </c>
      <c r="I22" s="38">
        <v>0</v>
      </c>
      <c r="J22" s="39">
        <f t="shared" si="1"/>
        <v>0</v>
      </c>
      <c r="K22" s="5"/>
      <c r="L22" s="5"/>
    </row>
    <row r="23" spans="1:12" ht="16.5" thickTop="1" thickBot="1" x14ac:dyDescent="0.3">
      <c r="A23" s="15" t="s">
        <v>33</v>
      </c>
      <c r="B23" s="16">
        <v>2220</v>
      </c>
      <c r="C23" s="16">
        <v>100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9">
        <f t="shared" si="1"/>
        <v>0</v>
      </c>
      <c r="K23" s="5"/>
      <c r="L23" s="5"/>
    </row>
    <row r="24" spans="1:12" ht="16.5" thickTop="1" thickBot="1" x14ac:dyDescent="0.3">
      <c r="A24" s="15" t="s">
        <v>34</v>
      </c>
      <c r="B24" s="16">
        <v>2230</v>
      </c>
      <c r="C24" s="16">
        <v>110</v>
      </c>
      <c r="D24" s="38">
        <v>66000</v>
      </c>
      <c r="E24" s="38">
        <v>60000</v>
      </c>
      <c r="F24" s="38">
        <v>0</v>
      </c>
      <c r="G24" s="38">
        <v>50233.32</v>
      </c>
      <c r="H24" s="38">
        <v>50233.32</v>
      </c>
      <c r="I24" s="38">
        <v>0</v>
      </c>
      <c r="J24" s="39">
        <f t="shared" si="1"/>
        <v>0</v>
      </c>
      <c r="K24" s="5"/>
      <c r="L24" s="5"/>
    </row>
    <row r="25" spans="1:12" ht="16.5" thickTop="1" thickBot="1" x14ac:dyDescent="0.3">
      <c r="A25" s="15" t="s">
        <v>35</v>
      </c>
      <c r="B25" s="16">
        <v>2240</v>
      </c>
      <c r="C25" s="16">
        <v>120</v>
      </c>
      <c r="D25" s="38">
        <v>27284</v>
      </c>
      <c r="E25" s="37">
        <v>0</v>
      </c>
      <c r="F25" s="38">
        <v>0</v>
      </c>
      <c r="G25" s="38">
        <v>17961.97</v>
      </c>
      <c r="H25" s="38">
        <v>17961.97</v>
      </c>
      <c r="I25" s="38">
        <v>0</v>
      </c>
      <c r="J25" s="39">
        <f t="shared" si="1"/>
        <v>0</v>
      </c>
      <c r="K25" s="5"/>
      <c r="L25" s="5"/>
    </row>
    <row r="26" spans="1:12" ht="16.5" thickTop="1" thickBot="1" x14ac:dyDescent="0.3">
      <c r="A26" s="15" t="s">
        <v>36</v>
      </c>
      <c r="B26" s="16">
        <v>2250</v>
      </c>
      <c r="C26" s="16">
        <v>130</v>
      </c>
      <c r="D26" s="38">
        <v>7000</v>
      </c>
      <c r="E26" s="37">
        <v>0</v>
      </c>
      <c r="F26" s="38">
        <v>0</v>
      </c>
      <c r="G26" s="38">
        <v>1475</v>
      </c>
      <c r="H26" s="38">
        <v>1475</v>
      </c>
      <c r="I26" s="38">
        <v>0</v>
      </c>
      <c r="J26" s="39">
        <f t="shared" si="1"/>
        <v>0</v>
      </c>
      <c r="K26" s="5"/>
      <c r="L26" s="5"/>
    </row>
    <row r="27" spans="1:12" ht="16.5" thickTop="1" thickBot="1" x14ac:dyDescent="0.3">
      <c r="A27" s="20" t="s">
        <v>37</v>
      </c>
      <c r="B27" s="16">
        <v>2260</v>
      </c>
      <c r="C27" s="16">
        <v>140</v>
      </c>
      <c r="D27" s="38">
        <v>0</v>
      </c>
      <c r="E27" s="37">
        <v>0</v>
      </c>
      <c r="F27" s="38">
        <v>0</v>
      </c>
      <c r="G27" s="38">
        <v>0</v>
      </c>
      <c r="H27" s="38">
        <v>0</v>
      </c>
      <c r="I27" s="38">
        <v>0</v>
      </c>
      <c r="J27" s="39">
        <f t="shared" si="1"/>
        <v>0</v>
      </c>
      <c r="K27" s="5"/>
      <c r="L27" s="5"/>
    </row>
    <row r="28" spans="1:12" ht="16.5" thickTop="1" thickBot="1" x14ac:dyDescent="0.3">
      <c r="A28" s="20" t="s">
        <v>38</v>
      </c>
      <c r="B28" s="16">
        <v>2270</v>
      </c>
      <c r="C28" s="16">
        <v>150</v>
      </c>
      <c r="D28" s="37">
        <f>SUM(D29:D34)</f>
        <v>506500</v>
      </c>
      <c r="E28" s="38">
        <v>415496</v>
      </c>
      <c r="F28" s="37">
        <f>SUM(F29:F34)</f>
        <v>0</v>
      </c>
      <c r="G28" s="37">
        <f>SUM(G29:G34)</f>
        <v>282317.64</v>
      </c>
      <c r="H28" s="37">
        <f>SUM(H29:H34)</f>
        <v>282317.64</v>
      </c>
      <c r="I28" s="37">
        <f>SUM(I29:I34)</f>
        <v>0</v>
      </c>
      <c r="J28" s="39">
        <f>F28+G28-H28</f>
        <v>0</v>
      </c>
      <c r="K28" s="5"/>
      <c r="L28" s="5"/>
    </row>
    <row r="29" spans="1:12" ht="16.5" thickTop="1" thickBot="1" x14ac:dyDescent="0.3">
      <c r="A29" s="18" t="s">
        <v>39</v>
      </c>
      <c r="B29" s="13">
        <v>2271</v>
      </c>
      <c r="C29" s="13">
        <v>160</v>
      </c>
      <c r="D29" s="40">
        <v>0</v>
      </c>
      <c r="E29" s="41">
        <v>0</v>
      </c>
      <c r="F29" s="40">
        <v>0</v>
      </c>
      <c r="G29" s="40">
        <v>0</v>
      </c>
      <c r="H29" s="40">
        <v>0</v>
      </c>
      <c r="I29" s="40">
        <v>0</v>
      </c>
      <c r="J29" s="30">
        <f t="shared" si="1"/>
        <v>0</v>
      </c>
      <c r="K29" s="5"/>
      <c r="L29" s="5"/>
    </row>
    <row r="30" spans="1:12" ht="16.5" thickTop="1" thickBot="1" x14ac:dyDescent="0.3">
      <c r="A30" s="18" t="s">
        <v>40</v>
      </c>
      <c r="B30" s="13">
        <v>2272</v>
      </c>
      <c r="C30" s="13">
        <v>170</v>
      </c>
      <c r="D30" s="40">
        <v>1500</v>
      </c>
      <c r="E30" s="41">
        <v>0</v>
      </c>
      <c r="F30" s="40">
        <v>0</v>
      </c>
      <c r="G30" s="40">
        <v>1397.28</v>
      </c>
      <c r="H30" s="40">
        <v>1397.28</v>
      </c>
      <c r="I30" s="40">
        <v>0</v>
      </c>
      <c r="J30" s="30">
        <f t="shared" si="1"/>
        <v>0</v>
      </c>
      <c r="K30" s="5"/>
      <c r="L30" s="5"/>
    </row>
    <row r="31" spans="1:12" ht="16.5" thickTop="1" thickBot="1" x14ac:dyDescent="0.3">
      <c r="A31" s="18" t="s">
        <v>41</v>
      </c>
      <c r="B31" s="13">
        <v>2273</v>
      </c>
      <c r="C31" s="13">
        <v>180</v>
      </c>
      <c r="D31" s="40">
        <v>55000</v>
      </c>
      <c r="E31" s="41">
        <v>0</v>
      </c>
      <c r="F31" s="40">
        <v>0</v>
      </c>
      <c r="G31" s="40">
        <v>42828.03</v>
      </c>
      <c r="H31" s="40">
        <v>42828.03</v>
      </c>
      <c r="I31" s="40">
        <v>0</v>
      </c>
      <c r="J31" s="30">
        <f t="shared" si="1"/>
        <v>0</v>
      </c>
      <c r="K31" s="5"/>
      <c r="L31" s="5"/>
    </row>
    <row r="32" spans="1:12" ht="16.5" thickTop="1" thickBot="1" x14ac:dyDescent="0.3">
      <c r="A32" s="18" t="s">
        <v>42</v>
      </c>
      <c r="B32" s="13">
        <v>2274</v>
      </c>
      <c r="C32" s="13">
        <v>190</v>
      </c>
      <c r="D32" s="40">
        <v>450000</v>
      </c>
      <c r="E32" s="41">
        <v>0</v>
      </c>
      <c r="F32" s="40">
        <v>0</v>
      </c>
      <c r="G32" s="40">
        <v>238092.33</v>
      </c>
      <c r="H32" s="40">
        <v>238092.33</v>
      </c>
      <c r="I32" s="40">
        <v>0</v>
      </c>
      <c r="J32" s="30">
        <f t="shared" si="1"/>
        <v>0</v>
      </c>
      <c r="K32" s="5"/>
      <c r="L32" s="5"/>
    </row>
    <row r="33" spans="1:12" ht="16.5" thickTop="1" thickBot="1" x14ac:dyDescent="0.3">
      <c r="A33" s="18" t="s">
        <v>43</v>
      </c>
      <c r="B33" s="13">
        <v>2275</v>
      </c>
      <c r="C33" s="13">
        <v>200</v>
      </c>
      <c r="D33" s="40">
        <v>0</v>
      </c>
      <c r="E33" s="41">
        <v>0</v>
      </c>
      <c r="F33" s="40">
        <v>0</v>
      </c>
      <c r="G33" s="40">
        <v>0</v>
      </c>
      <c r="H33" s="40">
        <v>0</v>
      </c>
      <c r="I33" s="40">
        <v>0</v>
      </c>
      <c r="J33" s="30">
        <f t="shared" si="1"/>
        <v>0</v>
      </c>
      <c r="K33" s="5"/>
      <c r="L33" s="5"/>
    </row>
    <row r="34" spans="1:12" ht="16.5" thickTop="1" thickBot="1" x14ac:dyDescent="0.3">
      <c r="A34" s="18" t="s">
        <v>44</v>
      </c>
      <c r="B34" s="13">
        <v>2276</v>
      </c>
      <c r="C34" s="13">
        <v>210</v>
      </c>
      <c r="D34" s="40">
        <v>0</v>
      </c>
      <c r="E34" s="41">
        <v>0</v>
      </c>
      <c r="F34" s="40">
        <v>0</v>
      </c>
      <c r="G34" s="40">
        <v>0</v>
      </c>
      <c r="H34" s="40">
        <v>0</v>
      </c>
      <c r="I34" s="40">
        <v>0</v>
      </c>
      <c r="J34" s="30">
        <f>F34+G34-H34</f>
        <v>0</v>
      </c>
      <c r="K34" s="5"/>
      <c r="L34" s="5"/>
    </row>
    <row r="35" spans="1:12" ht="24" thickTop="1" thickBot="1" x14ac:dyDescent="0.3">
      <c r="A35" s="20" t="s">
        <v>45</v>
      </c>
      <c r="B35" s="16">
        <v>2280</v>
      </c>
      <c r="C35" s="16">
        <v>220</v>
      </c>
      <c r="D35" s="37">
        <f>SUM(D36:D37)</f>
        <v>0</v>
      </c>
      <c r="E35" s="37">
        <v>0</v>
      </c>
      <c r="F35" s="37">
        <f>SUM(F36:F37)</f>
        <v>0</v>
      </c>
      <c r="G35" s="37">
        <f>SUM(G36:G37)</f>
        <v>0</v>
      </c>
      <c r="H35" s="37">
        <f>SUM(H36:H37)</f>
        <v>0</v>
      </c>
      <c r="I35" s="37">
        <f>SUM(I36:I37)</f>
        <v>0</v>
      </c>
      <c r="J35" s="39">
        <f t="shared" si="1"/>
        <v>0</v>
      </c>
      <c r="K35" s="5"/>
      <c r="L35" s="5"/>
    </row>
    <row r="36" spans="1:12" ht="22.5" thickTop="1" thickBot="1" x14ac:dyDescent="0.3">
      <c r="A36" s="22" t="s">
        <v>46</v>
      </c>
      <c r="B36" s="13">
        <v>2281</v>
      </c>
      <c r="C36" s="13">
        <v>230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30">
        <f t="shared" si="1"/>
        <v>0</v>
      </c>
      <c r="K36" s="5"/>
      <c r="L36" s="5"/>
    </row>
    <row r="37" spans="1:12" ht="22.5" thickTop="1" thickBot="1" x14ac:dyDescent="0.3">
      <c r="A37" s="23" t="s">
        <v>47</v>
      </c>
      <c r="B37" s="13">
        <v>2282</v>
      </c>
      <c r="C37" s="13">
        <v>240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30">
        <f t="shared" si="1"/>
        <v>0</v>
      </c>
      <c r="K37" s="5"/>
      <c r="L37" s="5"/>
    </row>
    <row r="38" spans="1:12" ht="16.5" thickTop="1" thickBot="1" x14ac:dyDescent="0.3">
      <c r="A38" s="14" t="s">
        <v>48</v>
      </c>
      <c r="B38" s="10">
        <v>2400</v>
      </c>
      <c r="C38" s="10">
        <v>250</v>
      </c>
      <c r="D38" s="42">
        <f t="shared" ref="D38:I38" si="3">SUM(D39:D40)</f>
        <v>0</v>
      </c>
      <c r="E38" s="42">
        <f t="shared" si="3"/>
        <v>0</v>
      </c>
      <c r="F38" s="42">
        <f t="shared" si="3"/>
        <v>0</v>
      </c>
      <c r="G38" s="42">
        <f t="shared" si="3"/>
        <v>0</v>
      </c>
      <c r="H38" s="42">
        <f t="shared" si="3"/>
        <v>0</v>
      </c>
      <c r="I38" s="42">
        <f t="shared" si="3"/>
        <v>0</v>
      </c>
      <c r="J38" s="12">
        <f t="shared" si="1"/>
        <v>0</v>
      </c>
      <c r="K38" s="5"/>
      <c r="L38" s="5"/>
    </row>
    <row r="39" spans="1:12" ht="16.5" thickTop="1" thickBot="1" x14ac:dyDescent="0.3">
      <c r="A39" s="24" t="s">
        <v>49</v>
      </c>
      <c r="B39" s="16">
        <v>2410</v>
      </c>
      <c r="C39" s="16">
        <v>260</v>
      </c>
      <c r="D39" s="38">
        <v>0</v>
      </c>
      <c r="E39" s="37">
        <v>0</v>
      </c>
      <c r="F39" s="38">
        <v>0</v>
      </c>
      <c r="G39" s="38">
        <v>0</v>
      </c>
      <c r="H39" s="38">
        <v>0</v>
      </c>
      <c r="I39" s="38">
        <v>0</v>
      </c>
      <c r="J39" s="39">
        <f t="shared" si="1"/>
        <v>0</v>
      </c>
      <c r="K39" s="5"/>
      <c r="L39" s="5"/>
    </row>
    <row r="40" spans="1:12" ht="16.5" thickTop="1" thickBot="1" x14ac:dyDescent="0.3">
      <c r="A40" s="24" t="s">
        <v>50</v>
      </c>
      <c r="B40" s="16">
        <v>2420</v>
      </c>
      <c r="C40" s="16">
        <v>270</v>
      </c>
      <c r="D40" s="38">
        <v>0</v>
      </c>
      <c r="E40" s="37">
        <v>0</v>
      </c>
      <c r="F40" s="38">
        <v>0</v>
      </c>
      <c r="G40" s="38">
        <v>0</v>
      </c>
      <c r="H40" s="38">
        <v>0</v>
      </c>
      <c r="I40" s="38">
        <v>0</v>
      </c>
      <c r="J40" s="39">
        <f t="shared" si="1"/>
        <v>0</v>
      </c>
      <c r="K40" s="5"/>
      <c r="L40" s="5"/>
    </row>
    <row r="41" spans="1:12" ht="16.5" thickTop="1" thickBot="1" x14ac:dyDescent="0.3">
      <c r="A41" s="25" t="s">
        <v>51</v>
      </c>
      <c r="B41" s="10">
        <v>2600</v>
      </c>
      <c r="C41" s="10">
        <v>280</v>
      </c>
      <c r="D41" s="42">
        <f t="shared" ref="D41:I41" si="4">SUM(D42:D44)</f>
        <v>0</v>
      </c>
      <c r="E41" s="42">
        <f t="shared" si="4"/>
        <v>0</v>
      </c>
      <c r="F41" s="42">
        <f t="shared" si="4"/>
        <v>0</v>
      </c>
      <c r="G41" s="42">
        <f t="shared" si="4"/>
        <v>0</v>
      </c>
      <c r="H41" s="42">
        <f t="shared" si="4"/>
        <v>0</v>
      </c>
      <c r="I41" s="42">
        <f t="shared" si="4"/>
        <v>0</v>
      </c>
      <c r="J41" s="12">
        <f t="shared" si="1"/>
        <v>0</v>
      </c>
      <c r="K41" s="5"/>
      <c r="L41" s="5"/>
    </row>
    <row r="42" spans="1:12" ht="24" thickTop="1" thickBot="1" x14ac:dyDescent="0.3">
      <c r="A42" s="20" t="s">
        <v>52</v>
      </c>
      <c r="B42" s="16">
        <v>2610</v>
      </c>
      <c r="C42" s="16">
        <v>290</v>
      </c>
      <c r="D42" s="43">
        <v>0</v>
      </c>
      <c r="E42" s="44">
        <v>0</v>
      </c>
      <c r="F42" s="43">
        <v>0</v>
      </c>
      <c r="G42" s="43">
        <v>0</v>
      </c>
      <c r="H42" s="43">
        <v>0</v>
      </c>
      <c r="I42" s="43">
        <v>0</v>
      </c>
      <c r="J42" s="39">
        <f t="shared" si="1"/>
        <v>0</v>
      </c>
      <c r="K42" s="5"/>
      <c r="L42" s="5"/>
    </row>
    <row r="43" spans="1:12" ht="24" thickTop="1" thickBot="1" x14ac:dyDescent="0.3">
      <c r="A43" s="20" t="s">
        <v>53</v>
      </c>
      <c r="B43" s="16">
        <v>2620</v>
      </c>
      <c r="C43" s="16">
        <v>300</v>
      </c>
      <c r="D43" s="43">
        <v>0</v>
      </c>
      <c r="E43" s="44">
        <v>0</v>
      </c>
      <c r="F43" s="43">
        <v>0</v>
      </c>
      <c r="G43" s="43">
        <v>0</v>
      </c>
      <c r="H43" s="43">
        <v>0</v>
      </c>
      <c r="I43" s="43">
        <v>0</v>
      </c>
      <c r="J43" s="39">
        <f t="shared" si="1"/>
        <v>0</v>
      </c>
      <c r="K43" s="5"/>
      <c r="L43" s="5"/>
    </row>
    <row r="44" spans="1:12" ht="24" thickTop="1" thickBot="1" x14ac:dyDescent="0.3">
      <c r="A44" s="24" t="s">
        <v>54</v>
      </c>
      <c r="B44" s="16">
        <v>2630</v>
      </c>
      <c r="C44" s="16">
        <v>310</v>
      </c>
      <c r="D44" s="43">
        <v>0</v>
      </c>
      <c r="E44" s="44">
        <v>0</v>
      </c>
      <c r="F44" s="43">
        <v>0</v>
      </c>
      <c r="G44" s="43">
        <v>0</v>
      </c>
      <c r="H44" s="43">
        <v>0</v>
      </c>
      <c r="I44" s="43">
        <v>0</v>
      </c>
      <c r="J44" s="39">
        <f t="shared" si="1"/>
        <v>0</v>
      </c>
      <c r="K44" s="5"/>
      <c r="L44" s="5"/>
    </row>
    <row r="45" spans="1:12" ht="16.5" thickTop="1" thickBot="1" x14ac:dyDescent="0.3">
      <c r="A45" s="21" t="s">
        <v>55</v>
      </c>
      <c r="B45" s="10">
        <v>2700</v>
      </c>
      <c r="C45" s="10">
        <v>320</v>
      </c>
      <c r="D45" s="45">
        <f t="shared" ref="D45:I45" si="5">SUM(D46:D48)</f>
        <v>0</v>
      </c>
      <c r="E45" s="46">
        <v>0</v>
      </c>
      <c r="F45" s="45">
        <f t="shared" si="5"/>
        <v>0</v>
      </c>
      <c r="G45" s="45">
        <f t="shared" si="5"/>
        <v>0</v>
      </c>
      <c r="H45" s="45">
        <f t="shared" si="5"/>
        <v>0</v>
      </c>
      <c r="I45" s="45">
        <f t="shared" si="5"/>
        <v>0</v>
      </c>
      <c r="J45" s="12">
        <f t="shared" si="1"/>
        <v>0</v>
      </c>
      <c r="K45" s="5"/>
      <c r="L45" s="5"/>
    </row>
    <row r="46" spans="1:12" ht="16.5" thickTop="1" thickBot="1" x14ac:dyDescent="0.3">
      <c r="A46" s="20" t="s">
        <v>56</v>
      </c>
      <c r="B46" s="16">
        <v>2710</v>
      </c>
      <c r="C46" s="16">
        <v>330</v>
      </c>
      <c r="D46" s="43">
        <v>0</v>
      </c>
      <c r="E46" s="44">
        <v>0</v>
      </c>
      <c r="F46" s="43">
        <v>0</v>
      </c>
      <c r="G46" s="43">
        <v>0</v>
      </c>
      <c r="H46" s="43">
        <v>0</v>
      </c>
      <c r="I46" s="43">
        <v>0</v>
      </c>
      <c r="J46" s="39">
        <f t="shared" si="1"/>
        <v>0</v>
      </c>
      <c r="K46" s="5"/>
      <c r="L46" s="5"/>
    </row>
    <row r="47" spans="1:12" ht="16.5" thickTop="1" thickBot="1" x14ac:dyDescent="0.3">
      <c r="A47" s="20" t="s">
        <v>57</v>
      </c>
      <c r="B47" s="16">
        <v>2720</v>
      </c>
      <c r="C47" s="16">
        <v>340</v>
      </c>
      <c r="D47" s="43">
        <v>0</v>
      </c>
      <c r="E47" s="44">
        <v>0</v>
      </c>
      <c r="F47" s="43">
        <v>0</v>
      </c>
      <c r="G47" s="43">
        <v>0</v>
      </c>
      <c r="H47" s="43">
        <v>0</v>
      </c>
      <c r="I47" s="43">
        <v>0</v>
      </c>
      <c r="J47" s="39">
        <f t="shared" si="1"/>
        <v>0</v>
      </c>
      <c r="K47" s="5"/>
      <c r="L47" s="5"/>
    </row>
    <row r="48" spans="1:12" ht="16.5" thickTop="1" thickBot="1" x14ac:dyDescent="0.3">
      <c r="A48" s="20" t="s">
        <v>58</v>
      </c>
      <c r="B48" s="16">
        <v>2730</v>
      </c>
      <c r="C48" s="16">
        <v>350</v>
      </c>
      <c r="D48" s="43">
        <v>0</v>
      </c>
      <c r="E48" s="44">
        <v>0</v>
      </c>
      <c r="F48" s="43">
        <v>0</v>
      </c>
      <c r="G48" s="43">
        <v>0</v>
      </c>
      <c r="H48" s="43">
        <v>0</v>
      </c>
      <c r="I48" s="43">
        <v>0</v>
      </c>
      <c r="J48" s="39">
        <f t="shared" si="1"/>
        <v>0</v>
      </c>
      <c r="K48" s="5"/>
      <c r="L48" s="5"/>
    </row>
    <row r="49" spans="1:12" ht="16.5" thickTop="1" thickBot="1" x14ac:dyDescent="0.3">
      <c r="A49" s="21" t="s">
        <v>59</v>
      </c>
      <c r="B49" s="10">
        <v>2800</v>
      </c>
      <c r="C49" s="10">
        <v>360</v>
      </c>
      <c r="D49" s="46">
        <v>0</v>
      </c>
      <c r="E49" s="45">
        <v>0</v>
      </c>
      <c r="F49" s="46">
        <v>0</v>
      </c>
      <c r="G49" s="46">
        <v>0</v>
      </c>
      <c r="H49" s="46">
        <v>0</v>
      </c>
      <c r="I49" s="46">
        <v>0</v>
      </c>
      <c r="J49" s="12">
        <f t="shared" si="1"/>
        <v>0</v>
      </c>
      <c r="K49" s="5"/>
      <c r="L49" s="5"/>
    </row>
    <row r="50" spans="1:12" ht="16.5" thickTop="1" thickBot="1" x14ac:dyDescent="0.3">
      <c r="A50" s="10" t="s">
        <v>60</v>
      </c>
      <c r="B50" s="10">
        <v>3000</v>
      </c>
      <c r="C50" s="10">
        <v>370</v>
      </c>
      <c r="D50" s="45">
        <f t="shared" ref="D50:I50" si="6">D51+D65</f>
        <v>0</v>
      </c>
      <c r="E50" s="45">
        <f t="shared" si="6"/>
        <v>0</v>
      </c>
      <c r="F50" s="45">
        <f t="shared" si="6"/>
        <v>0</v>
      </c>
      <c r="G50" s="45">
        <f t="shared" si="6"/>
        <v>0</v>
      </c>
      <c r="H50" s="45">
        <f t="shared" si="6"/>
        <v>0</v>
      </c>
      <c r="I50" s="45">
        <f t="shared" si="6"/>
        <v>0</v>
      </c>
      <c r="J50" s="12">
        <f t="shared" si="1"/>
        <v>0</v>
      </c>
      <c r="K50" s="5"/>
      <c r="L50" s="5"/>
    </row>
    <row r="51" spans="1:12" ht="16.5" thickTop="1" thickBot="1" x14ac:dyDescent="0.3">
      <c r="A51" s="14" t="s">
        <v>61</v>
      </c>
      <c r="B51" s="10">
        <v>3100</v>
      </c>
      <c r="C51" s="10">
        <v>380</v>
      </c>
      <c r="D51" s="45">
        <f t="shared" ref="D51:I51" si="7">D52+D53+D56+D59+D63+D64</f>
        <v>0</v>
      </c>
      <c r="E51" s="45">
        <f t="shared" si="7"/>
        <v>0</v>
      </c>
      <c r="F51" s="45">
        <f t="shared" si="7"/>
        <v>0</v>
      </c>
      <c r="G51" s="45">
        <f t="shared" si="7"/>
        <v>0</v>
      </c>
      <c r="H51" s="45">
        <f t="shared" si="7"/>
        <v>0</v>
      </c>
      <c r="I51" s="45">
        <f t="shared" si="7"/>
        <v>0</v>
      </c>
      <c r="J51" s="12">
        <f t="shared" si="1"/>
        <v>0</v>
      </c>
      <c r="K51" s="5"/>
      <c r="L51" s="5"/>
    </row>
    <row r="52" spans="1:12" ht="24" thickTop="1" thickBot="1" x14ac:dyDescent="0.3">
      <c r="A52" s="20" t="s">
        <v>62</v>
      </c>
      <c r="B52" s="16">
        <v>3110</v>
      </c>
      <c r="C52" s="16">
        <v>390</v>
      </c>
      <c r="D52" s="43">
        <v>0</v>
      </c>
      <c r="E52" s="44">
        <v>0</v>
      </c>
      <c r="F52" s="43">
        <v>0</v>
      </c>
      <c r="G52" s="43">
        <v>0</v>
      </c>
      <c r="H52" s="43">
        <v>0</v>
      </c>
      <c r="I52" s="43">
        <v>0</v>
      </c>
      <c r="J52" s="39">
        <f t="shared" si="1"/>
        <v>0</v>
      </c>
      <c r="K52" s="5"/>
      <c r="L52" s="5"/>
    </row>
    <row r="53" spans="1:12" ht="16.5" thickTop="1" thickBot="1" x14ac:dyDescent="0.3">
      <c r="A53" s="24" t="s">
        <v>63</v>
      </c>
      <c r="B53" s="16">
        <v>3120</v>
      </c>
      <c r="C53" s="16">
        <v>400</v>
      </c>
      <c r="D53" s="47">
        <f t="shared" ref="D53:I53" si="8">SUM(D54:D55)</f>
        <v>0</v>
      </c>
      <c r="E53" s="47">
        <f t="shared" si="8"/>
        <v>0</v>
      </c>
      <c r="F53" s="47">
        <f t="shared" si="8"/>
        <v>0</v>
      </c>
      <c r="G53" s="47">
        <f t="shared" si="8"/>
        <v>0</v>
      </c>
      <c r="H53" s="47">
        <f t="shared" si="8"/>
        <v>0</v>
      </c>
      <c r="I53" s="47">
        <f t="shared" si="8"/>
        <v>0</v>
      </c>
      <c r="J53" s="39">
        <f t="shared" si="1"/>
        <v>0</v>
      </c>
      <c r="K53" s="5"/>
      <c r="L53" s="5"/>
    </row>
    <row r="54" spans="1:12" ht="16.5" thickTop="1" thickBot="1" x14ac:dyDescent="0.3">
      <c r="A54" s="18" t="s">
        <v>64</v>
      </c>
      <c r="B54" s="13">
        <v>3121</v>
      </c>
      <c r="C54" s="13">
        <v>410</v>
      </c>
      <c r="D54" s="28">
        <v>0</v>
      </c>
      <c r="E54" s="48">
        <v>0</v>
      </c>
      <c r="F54" s="28">
        <v>0</v>
      </c>
      <c r="G54" s="28">
        <v>0</v>
      </c>
      <c r="H54" s="28">
        <v>0</v>
      </c>
      <c r="I54" s="28">
        <v>0</v>
      </c>
      <c r="J54" s="30">
        <f t="shared" si="1"/>
        <v>0</v>
      </c>
      <c r="K54" s="5"/>
      <c r="L54" s="5"/>
    </row>
    <row r="55" spans="1:12" ht="16.5" thickTop="1" thickBot="1" x14ac:dyDescent="0.3">
      <c r="A55" s="18" t="s">
        <v>65</v>
      </c>
      <c r="B55" s="13">
        <v>3122</v>
      </c>
      <c r="C55" s="13">
        <v>420</v>
      </c>
      <c r="D55" s="28">
        <v>0</v>
      </c>
      <c r="E55" s="48">
        <v>0</v>
      </c>
      <c r="F55" s="28">
        <v>0</v>
      </c>
      <c r="G55" s="28">
        <v>0</v>
      </c>
      <c r="H55" s="28">
        <v>0</v>
      </c>
      <c r="I55" s="28">
        <v>0</v>
      </c>
      <c r="J55" s="30">
        <f t="shared" si="1"/>
        <v>0</v>
      </c>
      <c r="K55" s="5"/>
      <c r="L55" s="5"/>
    </row>
    <row r="56" spans="1:12" ht="16.5" thickTop="1" thickBot="1" x14ac:dyDescent="0.3">
      <c r="A56" s="15" t="s">
        <v>66</v>
      </c>
      <c r="B56" s="16">
        <v>3130</v>
      </c>
      <c r="C56" s="16">
        <v>430</v>
      </c>
      <c r="D56" s="44">
        <f t="shared" ref="D56:I56" si="9">SUM(D57:D58)</f>
        <v>0</v>
      </c>
      <c r="E56" s="44">
        <f t="shared" si="9"/>
        <v>0</v>
      </c>
      <c r="F56" s="44">
        <f t="shared" si="9"/>
        <v>0</v>
      </c>
      <c r="G56" s="44">
        <f t="shared" si="9"/>
        <v>0</v>
      </c>
      <c r="H56" s="44">
        <f t="shared" si="9"/>
        <v>0</v>
      </c>
      <c r="I56" s="44">
        <f t="shared" si="9"/>
        <v>0</v>
      </c>
      <c r="J56" s="49">
        <f t="shared" si="1"/>
        <v>0</v>
      </c>
      <c r="K56" s="5"/>
      <c r="L56" s="5"/>
    </row>
    <row r="57" spans="1:12" ht="16.5" thickTop="1" thickBot="1" x14ac:dyDescent="0.3">
      <c r="A57" s="18" t="s">
        <v>67</v>
      </c>
      <c r="B57" s="13">
        <v>3131</v>
      </c>
      <c r="C57" s="13">
        <v>440</v>
      </c>
      <c r="D57" s="28">
        <v>0</v>
      </c>
      <c r="E57" s="48">
        <v>0</v>
      </c>
      <c r="F57" s="28">
        <v>0</v>
      </c>
      <c r="G57" s="28">
        <v>0</v>
      </c>
      <c r="H57" s="28">
        <v>0</v>
      </c>
      <c r="I57" s="28">
        <v>0</v>
      </c>
      <c r="J57" s="30">
        <f t="shared" si="1"/>
        <v>0</v>
      </c>
      <c r="K57" s="5"/>
      <c r="L57" s="5"/>
    </row>
    <row r="58" spans="1:12" ht="16.5" thickTop="1" thickBot="1" x14ac:dyDescent="0.3">
      <c r="A58" s="18" t="s">
        <v>68</v>
      </c>
      <c r="B58" s="13">
        <v>3132</v>
      </c>
      <c r="C58" s="13">
        <v>450</v>
      </c>
      <c r="D58" s="28">
        <v>0</v>
      </c>
      <c r="E58" s="48">
        <v>0</v>
      </c>
      <c r="F58" s="28">
        <v>0</v>
      </c>
      <c r="G58" s="28">
        <v>0</v>
      </c>
      <c r="H58" s="28">
        <v>0</v>
      </c>
      <c r="I58" s="28">
        <v>0</v>
      </c>
      <c r="J58" s="30">
        <f t="shared" si="1"/>
        <v>0</v>
      </c>
      <c r="K58" s="5"/>
      <c r="L58" s="5"/>
    </row>
    <row r="59" spans="1:12" ht="16.5" thickTop="1" thickBot="1" x14ac:dyDescent="0.3">
      <c r="A59" s="15" t="s">
        <v>69</v>
      </c>
      <c r="B59" s="16">
        <v>3140</v>
      </c>
      <c r="C59" s="16">
        <v>460</v>
      </c>
      <c r="D59" s="44">
        <f t="shared" ref="D59:I59" si="10">SUM(D60:D62)</f>
        <v>0</v>
      </c>
      <c r="E59" s="44">
        <f t="shared" si="10"/>
        <v>0</v>
      </c>
      <c r="F59" s="44">
        <f t="shared" si="10"/>
        <v>0</v>
      </c>
      <c r="G59" s="44">
        <f t="shared" si="10"/>
        <v>0</v>
      </c>
      <c r="H59" s="44">
        <f t="shared" si="10"/>
        <v>0</v>
      </c>
      <c r="I59" s="44">
        <f t="shared" si="10"/>
        <v>0</v>
      </c>
      <c r="J59" s="49">
        <f t="shared" si="1"/>
        <v>0</v>
      </c>
      <c r="K59" s="5"/>
      <c r="L59" s="5"/>
    </row>
    <row r="60" spans="1:12" ht="16.5" thickTop="1" thickBot="1" x14ac:dyDescent="0.3">
      <c r="A60" s="26" t="s">
        <v>70</v>
      </c>
      <c r="B60" s="13">
        <v>3141</v>
      </c>
      <c r="C60" s="13">
        <v>470</v>
      </c>
      <c r="D60" s="28">
        <v>0</v>
      </c>
      <c r="E60" s="48">
        <v>0</v>
      </c>
      <c r="F60" s="28">
        <v>0</v>
      </c>
      <c r="G60" s="28">
        <v>0</v>
      </c>
      <c r="H60" s="28">
        <v>0</v>
      </c>
      <c r="I60" s="28">
        <v>0</v>
      </c>
      <c r="J60" s="30">
        <f t="shared" si="1"/>
        <v>0</v>
      </c>
      <c r="K60" s="5"/>
      <c r="L60" s="5"/>
    </row>
    <row r="61" spans="1:12" ht="16.5" thickTop="1" thickBot="1" x14ac:dyDescent="0.3">
      <c r="A61" s="26" t="s">
        <v>71</v>
      </c>
      <c r="B61" s="13">
        <v>3142</v>
      </c>
      <c r="C61" s="13">
        <v>480</v>
      </c>
      <c r="D61" s="28">
        <v>0</v>
      </c>
      <c r="E61" s="48">
        <v>0</v>
      </c>
      <c r="F61" s="28">
        <v>0</v>
      </c>
      <c r="G61" s="28">
        <v>0</v>
      </c>
      <c r="H61" s="28">
        <v>0</v>
      </c>
      <c r="I61" s="28">
        <v>0</v>
      </c>
      <c r="J61" s="30">
        <f t="shared" si="1"/>
        <v>0</v>
      </c>
      <c r="K61" s="5"/>
      <c r="L61" s="5"/>
    </row>
    <row r="62" spans="1:12" ht="16.5" thickTop="1" thickBot="1" x14ac:dyDescent="0.3">
      <c r="A62" s="26" t="s">
        <v>72</v>
      </c>
      <c r="B62" s="13">
        <v>3143</v>
      </c>
      <c r="C62" s="13">
        <v>490</v>
      </c>
      <c r="D62" s="28">
        <v>0</v>
      </c>
      <c r="E62" s="48">
        <v>0</v>
      </c>
      <c r="F62" s="28">
        <v>0</v>
      </c>
      <c r="G62" s="28">
        <v>0</v>
      </c>
      <c r="H62" s="28">
        <v>0</v>
      </c>
      <c r="I62" s="28">
        <v>0</v>
      </c>
      <c r="J62" s="30">
        <f t="shared" si="1"/>
        <v>0</v>
      </c>
      <c r="K62" s="5"/>
      <c r="L62" s="5"/>
    </row>
    <row r="63" spans="1:12" ht="16.5" thickTop="1" thickBot="1" x14ac:dyDescent="0.3">
      <c r="A63" s="15" t="s">
        <v>73</v>
      </c>
      <c r="B63" s="16">
        <v>3150</v>
      </c>
      <c r="C63" s="16">
        <v>500</v>
      </c>
      <c r="D63" s="43">
        <v>0</v>
      </c>
      <c r="E63" s="44">
        <v>0</v>
      </c>
      <c r="F63" s="43">
        <v>0</v>
      </c>
      <c r="G63" s="43">
        <v>0</v>
      </c>
      <c r="H63" s="43">
        <v>0</v>
      </c>
      <c r="I63" s="43">
        <v>0</v>
      </c>
      <c r="J63" s="49">
        <f t="shared" si="1"/>
        <v>0</v>
      </c>
      <c r="K63" s="5"/>
      <c r="L63" s="5"/>
    </row>
    <row r="64" spans="1:12" ht="16.5" thickTop="1" thickBot="1" x14ac:dyDescent="0.3">
      <c r="A64" s="15" t="s">
        <v>74</v>
      </c>
      <c r="B64" s="16">
        <v>3160</v>
      </c>
      <c r="C64" s="16">
        <v>510</v>
      </c>
      <c r="D64" s="43">
        <v>0</v>
      </c>
      <c r="E64" s="44">
        <v>0</v>
      </c>
      <c r="F64" s="43">
        <v>0</v>
      </c>
      <c r="G64" s="43">
        <v>0</v>
      </c>
      <c r="H64" s="43">
        <v>0</v>
      </c>
      <c r="I64" s="43">
        <v>0</v>
      </c>
      <c r="J64" s="49">
        <f t="shared" si="1"/>
        <v>0</v>
      </c>
      <c r="K64" s="5"/>
      <c r="L64" s="5"/>
    </row>
    <row r="65" spans="1:12" ht="16.5" thickTop="1" thickBot="1" x14ac:dyDescent="0.3">
      <c r="A65" s="14" t="s">
        <v>75</v>
      </c>
      <c r="B65" s="10">
        <v>3200</v>
      </c>
      <c r="C65" s="10">
        <v>520</v>
      </c>
      <c r="D65" s="45">
        <f t="shared" ref="D65:I65" si="11">SUM(D66:D69)</f>
        <v>0</v>
      </c>
      <c r="E65" s="45">
        <f t="shared" si="11"/>
        <v>0</v>
      </c>
      <c r="F65" s="45">
        <f t="shared" si="11"/>
        <v>0</v>
      </c>
      <c r="G65" s="45">
        <f t="shared" si="11"/>
        <v>0</v>
      </c>
      <c r="H65" s="45">
        <f t="shared" si="11"/>
        <v>0</v>
      </c>
      <c r="I65" s="45">
        <f t="shared" si="11"/>
        <v>0</v>
      </c>
      <c r="J65" s="12">
        <f t="shared" si="1"/>
        <v>0</v>
      </c>
      <c r="K65" s="5"/>
      <c r="L65" s="5"/>
    </row>
    <row r="66" spans="1:12" ht="24" thickTop="1" thickBot="1" x14ac:dyDescent="0.3">
      <c r="A66" s="20" t="s">
        <v>76</v>
      </c>
      <c r="B66" s="16">
        <v>3210</v>
      </c>
      <c r="C66" s="16">
        <v>530</v>
      </c>
      <c r="D66" s="50">
        <v>0</v>
      </c>
      <c r="E66" s="51">
        <v>0</v>
      </c>
      <c r="F66" s="50">
        <v>0</v>
      </c>
      <c r="G66" s="50">
        <v>0</v>
      </c>
      <c r="H66" s="50">
        <v>0</v>
      </c>
      <c r="I66" s="50">
        <v>0</v>
      </c>
      <c r="J66" s="49">
        <f t="shared" si="1"/>
        <v>0</v>
      </c>
      <c r="K66" s="5"/>
      <c r="L66" s="5"/>
    </row>
    <row r="67" spans="1:12" ht="24" thickTop="1" thickBot="1" x14ac:dyDescent="0.3">
      <c r="A67" s="20" t="s">
        <v>77</v>
      </c>
      <c r="B67" s="16">
        <v>3220</v>
      </c>
      <c r="C67" s="16">
        <v>540</v>
      </c>
      <c r="D67" s="50">
        <v>0</v>
      </c>
      <c r="E67" s="51">
        <v>0</v>
      </c>
      <c r="F67" s="50">
        <v>0</v>
      </c>
      <c r="G67" s="50">
        <v>0</v>
      </c>
      <c r="H67" s="50">
        <v>0</v>
      </c>
      <c r="I67" s="50">
        <v>0</v>
      </c>
      <c r="J67" s="49">
        <f t="shared" si="1"/>
        <v>0</v>
      </c>
      <c r="K67" s="5"/>
      <c r="L67" s="5"/>
    </row>
    <row r="68" spans="1:12" ht="24" thickTop="1" thickBot="1" x14ac:dyDescent="0.3">
      <c r="A68" s="15" t="s">
        <v>78</v>
      </c>
      <c r="B68" s="16">
        <v>3230</v>
      </c>
      <c r="C68" s="16">
        <v>550</v>
      </c>
      <c r="D68" s="50">
        <v>0</v>
      </c>
      <c r="E68" s="51">
        <v>0</v>
      </c>
      <c r="F68" s="50">
        <v>0</v>
      </c>
      <c r="G68" s="50">
        <v>0</v>
      </c>
      <c r="H68" s="50">
        <v>0</v>
      </c>
      <c r="I68" s="50">
        <v>0</v>
      </c>
      <c r="J68" s="49">
        <f t="shared" si="1"/>
        <v>0</v>
      </c>
      <c r="K68" s="5"/>
      <c r="L68" s="5"/>
    </row>
    <row r="69" spans="1:12" ht="16.5" thickTop="1" thickBot="1" x14ac:dyDescent="0.3">
      <c r="A69" s="20" t="s">
        <v>79</v>
      </c>
      <c r="B69" s="16">
        <v>3240</v>
      </c>
      <c r="C69" s="16">
        <v>560</v>
      </c>
      <c r="D69" s="43">
        <v>0</v>
      </c>
      <c r="E69" s="44">
        <v>0</v>
      </c>
      <c r="F69" s="43">
        <v>0</v>
      </c>
      <c r="G69" s="43">
        <v>0</v>
      </c>
      <c r="H69" s="43">
        <v>0</v>
      </c>
      <c r="I69" s="43">
        <v>0</v>
      </c>
      <c r="J69" s="49">
        <f t="shared" si="1"/>
        <v>0</v>
      </c>
      <c r="K69" s="5"/>
      <c r="L69" s="5"/>
    </row>
    <row r="70" spans="1:12" ht="16.5" thickTop="1" thickBot="1" x14ac:dyDescent="0.3">
      <c r="A70" s="10" t="s">
        <v>80</v>
      </c>
      <c r="B70" s="10">
        <v>4100</v>
      </c>
      <c r="C70" s="10">
        <v>570</v>
      </c>
      <c r="D70" s="51">
        <f t="shared" ref="D70:I70" si="12">SUM(D71)</f>
        <v>0</v>
      </c>
      <c r="E70" s="51">
        <f t="shared" si="12"/>
        <v>0</v>
      </c>
      <c r="F70" s="51">
        <f t="shared" si="12"/>
        <v>0</v>
      </c>
      <c r="G70" s="51">
        <f t="shared" si="12"/>
        <v>0</v>
      </c>
      <c r="H70" s="51">
        <f t="shared" si="12"/>
        <v>0</v>
      </c>
      <c r="I70" s="51">
        <f t="shared" si="12"/>
        <v>0</v>
      </c>
      <c r="J70" s="12">
        <f t="shared" si="1"/>
        <v>0</v>
      </c>
      <c r="K70" s="5"/>
      <c r="L70" s="5"/>
    </row>
    <row r="71" spans="1:12" ht="16.5" thickTop="1" thickBot="1" x14ac:dyDescent="0.3">
      <c r="A71" s="15" t="s">
        <v>81</v>
      </c>
      <c r="B71" s="16">
        <v>4110</v>
      </c>
      <c r="C71" s="16">
        <v>580</v>
      </c>
      <c r="D71" s="44">
        <f t="shared" ref="D71:I71" si="13">SUM(D72:D74)</f>
        <v>0</v>
      </c>
      <c r="E71" s="44">
        <f t="shared" si="13"/>
        <v>0</v>
      </c>
      <c r="F71" s="44">
        <f t="shared" si="13"/>
        <v>0</v>
      </c>
      <c r="G71" s="44">
        <f t="shared" si="13"/>
        <v>0</v>
      </c>
      <c r="H71" s="44">
        <f t="shared" si="13"/>
        <v>0</v>
      </c>
      <c r="I71" s="44">
        <f t="shared" si="13"/>
        <v>0</v>
      </c>
      <c r="J71" s="49">
        <f t="shared" si="1"/>
        <v>0</v>
      </c>
      <c r="K71" s="5"/>
      <c r="L71" s="5"/>
    </row>
    <row r="72" spans="1:12" ht="16.5" thickTop="1" thickBot="1" x14ac:dyDescent="0.3">
      <c r="A72" s="18" t="s">
        <v>82</v>
      </c>
      <c r="B72" s="13">
        <v>4111</v>
      </c>
      <c r="C72" s="13">
        <v>590</v>
      </c>
      <c r="D72" s="43">
        <v>0</v>
      </c>
      <c r="E72" s="44">
        <v>0</v>
      </c>
      <c r="F72" s="43">
        <v>0</v>
      </c>
      <c r="G72" s="43">
        <v>0</v>
      </c>
      <c r="H72" s="43">
        <v>0</v>
      </c>
      <c r="I72" s="43">
        <v>0</v>
      </c>
      <c r="J72" s="30">
        <f t="shared" si="1"/>
        <v>0</v>
      </c>
      <c r="K72" s="5"/>
      <c r="L72" s="5"/>
    </row>
    <row r="73" spans="1:12" ht="16.5" thickTop="1" thickBot="1" x14ac:dyDescent="0.3">
      <c r="A73" s="18" t="s">
        <v>83</v>
      </c>
      <c r="B73" s="13">
        <v>4112</v>
      </c>
      <c r="C73" s="13">
        <v>600</v>
      </c>
      <c r="D73" s="43">
        <v>0</v>
      </c>
      <c r="E73" s="44">
        <v>0</v>
      </c>
      <c r="F73" s="43">
        <v>0</v>
      </c>
      <c r="G73" s="43">
        <v>0</v>
      </c>
      <c r="H73" s="43">
        <v>0</v>
      </c>
      <c r="I73" s="43">
        <v>0</v>
      </c>
      <c r="J73" s="30">
        <f t="shared" si="1"/>
        <v>0</v>
      </c>
      <c r="K73" s="5"/>
      <c r="L73" s="5"/>
    </row>
    <row r="74" spans="1:12" ht="16.5" thickTop="1" thickBot="1" x14ac:dyDescent="0.3">
      <c r="A74" s="27" t="s">
        <v>84</v>
      </c>
      <c r="B74" s="13">
        <v>4113</v>
      </c>
      <c r="C74" s="13">
        <v>610</v>
      </c>
      <c r="D74" s="28">
        <v>0</v>
      </c>
      <c r="E74" s="48">
        <v>0</v>
      </c>
      <c r="F74" s="28">
        <v>0</v>
      </c>
      <c r="G74" s="28">
        <v>0</v>
      </c>
      <c r="H74" s="28">
        <v>0</v>
      </c>
      <c r="I74" s="28">
        <v>0</v>
      </c>
      <c r="J74" s="30">
        <f t="shared" si="1"/>
        <v>0</v>
      </c>
      <c r="K74" s="5"/>
      <c r="L74" s="5"/>
    </row>
    <row r="75" spans="1:12" ht="16.5" thickTop="1" thickBot="1" x14ac:dyDescent="0.3">
      <c r="A75" s="10" t="s">
        <v>85</v>
      </c>
      <c r="B75" s="10">
        <v>4200</v>
      </c>
      <c r="C75" s="10">
        <v>620</v>
      </c>
      <c r="D75" s="45">
        <f t="shared" ref="D75:I75" si="14">D76</f>
        <v>0</v>
      </c>
      <c r="E75" s="45">
        <f t="shared" si="14"/>
        <v>0</v>
      </c>
      <c r="F75" s="45">
        <f t="shared" si="14"/>
        <v>0</v>
      </c>
      <c r="G75" s="45">
        <f t="shared" si="14"/>
        <v>0</v>
      </c>
      <c r="H75" s="45">
        <f t="shared" si="14"/>
        <v>0</v>
      </c>
      <c r="I75" s="45">
        <f t="shared" si="14"/>
        <v>0</v>
      </c>
      <c r="J75" s="12">
        <f t="shared" si="1"/>
        <v>0</v>
      </c>
      <c r="K75" s="5"/>
      <c r="L75" s="5"/>
    </row>
    <row r="76" spans="1:12" ht="16.5" thickTop="1" thickBot="1" x14ac:dyDescent="0.3">
      <c r="A76" s="15" t="s">
        <v>86</v>
      </c>
      <c r="B76" s="16">
        <v>4210</v>
      </c>
      <c r="C76" s="16">
        <v>630</v>
      </c>
      <c r="D76" s="43">
        <v>0</v>
      </c>
      <c r="E76" s="44">
        <v>0</v>
      </c>
      <c r="F76" s="43">
        <v>0</v>
      </c>
      <c r="G76" s="43">
        <v>0</v>
      </c>
      <c r="H76" s="43">
        <v>0</v>
      </c>
      <c r="I76" s="43">
        <v>0</v>
      </c>
      <c r="J76" s="49">
        <f t="shared" si="1"/>
        <v>0</v>
      </c>
      <c r="K76" s="5"/>
      <c r="L76" s="5"/>
    </row>
    <row r="77" spans="1:12" ht="16.5" thickTop="1" thickBot="1" x14ac:dyDescent="0.3">
      <c r="A77" s="18" t="s">
        <v>87</v>
      </c>
      <c r="B77" s="13">
        <v>5000</v>
      </c>
      <c r="C77" s="13">
        <v>640</v>
      </c>
      <c r="D77" s="28" t="s">
        <v>88</v>
      </c>
      <c r="E77" s="28">
        <v>120000</v>
      </c>
      <c r="F77" s="29" t="s">
        <v>88</v>
      </c>
      <c r="G77" s="29" t="s">
        <v>88</v>
      </c>
      <c r="H77" s="29" t="s">
        <v>88</v>
      </c>
      <c r="I77" s="29" t="s">
        <v>88</v>
      </c>
      <c r="J77" s="30" t="s">
        <v>88</v>
      </c>
      <c r="K77" s="5"/>
      <c r="L77" s="5"/>
    </row>
    <row r="78" spans="1:12" ht="16.5" thickTop="1" thickBot="1" x14ac:dyDescent="0.3">
      <c r="A78" s="18" t="s">
        <v>89</v>
      </c>
      <c r="B78" s="13">
        <v>9000</v>
      </c>
      <c r="C78" s="13">
        <v>650</v>
      </c>
      <c r="D78" s="28">
        <v>0</v>
      </c>
      <c r="E78" s="48">
        <v>0</v>
      </c>
      <c r="F78" s="28">
        <v>0</v>
      </c>
      <c r="G78" s="28">
        <v>0</v>
      </c>
      <c r="H78" s="28">
        <v>0</v>
      </c>
      <c r="I78" s="28">
        <v>0</v>
      </c>
      <c r="J78" s="30">
        <f t="shared" si="1"/>
        <v>0</v>
      </c>
      <c r="K78" s="5"/>
      <c r="L78" s="5"/>
    </row>
    <row r="79" spans="1:12" ht="15.75" thickTop="1" x14ac:dyDescent="0.25"/>
  </sheetData>
  <mergeCells count="15">
    <mergeCell ref="F10:F12"/>
    <mergeCell ref="G10:G12"/>
    <mergeCell ref="H10:H12"/>
    <mergeCell ref="I10:I12"/>
    <mergeCell ref="J10:J12"/>
    <mergeCell ref="A10:A12"/>
    <mergeCell ref="B10:B12"/>
    <mergeCell ref="C10:C12"/>
    <mergeCell ref="D10:D12"/>
    <mergeCell ref="E10:E12"/>
    <mergeCell ref="G1:J3"/>
    <mergeCell ref="A4:J4"/>
    <mergeCell ref="A5:F5"/>
    <mergeCell ref="A6:J6"/>
    <mergeCell ref="A9:L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opLeftCell="A7" workbookViewId="0">
      <selection activeCell="G7" sqref="G7"/>
    </sheetView>
  </sheetViews>
  <sheetFormatPr defaultRowHeight="15" x14ac:dyDescent="0.25"/>
  <cols>
    <col min="1" max="1" width="47.28515625" customWidth="1"/>
    <col min="2" max="2" width="16.140625" customWidth="1"/>
    <col min="3" max="3" width="15.28515625" customWidth="1"/>
  </cols>
  <sheetData>
    <row r="1" spans="1:18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08" t="s">
        <v>98</v>
      </c>
      <c r="K1" s="108"/>
      <c r="L1" s="108"/>
      <c r="M1" s="108"/>
      <c r="N1" s="108"/>
      <c r="O1" s="108"/>
      <c r="P1" s="108"/>
      <c r="Q1" s="108"/>
      <c r="R1" s="108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08"/>
      <c r="K2" s="108"/>
      <c r="L2" s="108"/>
      <c r="M2" s="108"/>
      <c r="N2" s="108"/>
      <c r="O2" s="108"/>
      <c r="P2" s="108"/>
      <c r="Q2" s="108"/>
      <c r="R2" s="108"/>
    </row>
    <row r="3" spans="1:18" x14ac:dyDescent="0.2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x14ac:dyDescent="0.25">
      <c r="A4" s="110" t="str">
        <f>IF([1]ЗАПОЛНИТЬ!$F$7=1,CONCATENATE([1]шапки!A3),CONCATENATE([1]шапки!A3,[1]шапки!C3))</f>
        <v xml:space="preserve">про надходження і використання коштів, отриманих як плата за послуги (форма№ 4-1д, </v>
      </c>
      <c r="B4" s="110"/>
      <c r="C4" s="110"/>
      <c r="D4" s="110"/>
      <c r="E4" s="110"/>
      <c r="F4" s="110"/>
      <c r="G4" s="110"/>
      <c r="H4" s="110"/>
      <c r="I4" s="110"/>
      <c r="J4" s="110"/>
      <c r="K4" s="4" t="str">
        <f>IF([1]ЗАПОЛНИТЬ!$F$7=1,[1]шапки!C3,[1]шапки!D3)</f>
        <v>№ 4-1м),</v>
      </c>
      <c r="L4" s="52"/>
      <c r="M4" s="52"/>
      <c r="N4" s="3" t="str">
        <f>IF([1]ЗАПОЛНИТЬ!$F$7=1,[1]шапки!D3,"")</f>
        <v/>
      </c>
      <c r="O4" s="3"/>
      <c r="P4" s="3"/>
      <c r="Q4" s="3"/>
      <c r="R4" s="3"/>
    </row>
    <row r="5" spans="1:18" x14ac:dyDescent="0.25">
      <c r="A5" s="53"/>
      <c r="B5" s="53"/>
      <c r="C5" s="53"/>
      <c r="D5" s="53"/>
      <c r="E5" s="53"/>
      <c r="F5" s="52"/>
      <c r="G5" s="31"/>
      <c r="H5" s="31"/>
      <c r="I5" s="1"/>
      <c r="J5" s="52"/>
      <c r="K5" s="3"/>
      <c r="L5" s="3"/>
      <c r="M5" s="3"/>
      <c r="N5" s="3"/>
      <c r="O5" s="3"/>
      <c r="P5" s="3"/>
      <c r="Q5" s="3"/>
      <c r="R5" s="3"/>
    </row>
    <row r="6" spans="1:18" x14ac:dyDescent="0.25">
      <c r="A6" s="109" t="s">
        <v>136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/>
      <c r="B8" s="5"/>
      <c r="C8" s="5" t="s">
        <v>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15" t="s">
        <v>2</v>
      </c>
      <c r="R8" s="115"/>
    </row>
    <row r="9" spans="1:18" ht="15.75" thickBot="1" x14ac:dyDescent="0.3">
      <c r="A9" s="7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6.5" thickTop="1" thickBot="1" x14ac:dyDescent="0.3">
      <c r="A10" s="112" t="s">
        <v>4</v>
      </c>
      <c r="B10" s="112" t="s">
        <v>100</v>
      </c>
      <c r="C10" s="112" t="s">
        <v>6</v>
      </c>
      <c r="D10" s="112" t="s">
        <v>7</v>
      </c>
      <c r="E10" s="112" t="s">
        <v>9</v>
      </c>
      <c r="F10" s="112"/>
      <c r="G10" s="112" t="s">
        <v>101</v>
      </c>
      <c r="H10" s="112" t="s">
        <v>102</v>
      </c>
      <c r="I10" s="112" t="s">
        <v>103</v>
      </c>
      <c r="J10" s="112" t="s">
        <v>104</v>
      </c>
      <c r="K10" s="112" t="s">
        <v>11</v>
      </c>
      <c r="L10" s="112"/>
      <c r="M10" s="112"/>
      <c r="N10" s="112"/>
      <c r="O10" s="112" t="s">
        <v>12</v>
      </c>
      <c r="P10" s="112"/>
      <c r="Q10" s="112" t="s">
        <v>13</v>
      </c>
      <c r="R10" s="112"/>
    </row>
    <row r="11" spans="1:18" ht="16.5" thickTop="1" thickBot="1" x14ac:dyDescent="0.3">
      <c r="A11" s="112"/>
      <c r="B11" s="112"/>
      <c r="C11" s="112"/>
      <c r="D11" s="112"/>
      <c r="E11" s="112" t="s">
        <v>93</v>
      </c>
      <c r="F11" s="116" t="s">
        <v>94</v>
      </c>
      <c r="G11" s="112"/>
      <c r="H11" s="112"/>
      <c r="I11" s="112"/>
      <c r="J11" s="112"/>
      <c r="K11" s="112" t="s">
        <v>93</v>
      </c>
      <c r="L11" s="112" t="s">
        <v>105</v>
      </c>
      <c r="M11" s="112"/>
      <c r="N11" s="112"/>
      <c r="O11" s="112" t="s">
        <v>93</v>
      </c>
      <c r="P11" s="117" t="s">
        <v>106</v>
      </c>
      <c r="Q11" s="112"/>
      <c r="R11" s="112"/>
    </row>
    <row r="12" spans="1:18" ht="16.5" thickTop="1" thickBot="1" x14ac:dyDescent="0.3">
      <c r="A12" s="112"/>
      <c r="B12" s="112"/>
      <c r="C12" s="112"/>
      <c r="D12" s="112"/>
      <c r="E12" s="112"/>
      <c r="F12" s="116"/>
      <c r="G12" s="112"/>
      <c r="H12" s="112"/>
      <c r="I12" s="112"/>
      <c r="J12" s="112"/>
      <c r="K12" s="112"/>
      <c r="L12" s="116" t="s">
        <v>107</v>
      </c>
      <c r="M12" s="116" t="s">
        <v>108</v>
      </c>
      <c r="N12" s="116"/>
      <c r="O12" s="112"/>
      <c r="P12" s="117"/>
      <c r="Q12" s="117" t="s">
        <v>93</v>
      </c>
      <c r="R12" s="116" t="s">
        <v>109</v>
      </c>
    </row>
    <row r="13" spans="1:18" ht="42.75" thickTop="1" thickBot="1" x14ac:dyDescent="0.3">
      <c r="A13" s="112"/>
      <c r="B13" s="112"/>
      <c r="C13" s="112"/>
      <c r="D13" s="112"/>
      <c r="E13" s="112"/>
      <c r="F13" s="116"/>
      <c r="G13" s="112"/>
      <c r="H13" s="112"/>
      <c r="I13" s="112"/>
      <c r="J13" s="112"/>
      <c r="K13" s="112"/>
      <c r="L13" s="116"/>
      <c r="M13" s="13" t="s">
        <v>93</v>
      </c>
      <c r="N13" s="32" t="s">
        <v>95</v>
      </c>
      <c r="O13" s="112"/>
      <c r="P13" s="117"/>
      <c r="Q13" s="117"/>
      <c r="R13" s="116"/>
    </row>
    <row r="14" spans="1:18" ht="16.5" thickTop="1" thickBot="1" x14ac:dyDescent="0.3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9</v>
      </c>
      <c r="K14" s="9">
        <v>10</v>
      </c>
      <c r="L14" s="9">
        <v>11</v>
      </c>
      <c r="M14" s="9">
        <v>12</v>
      </c>
      <c r="N14" s="9">
        <v>13</v>
      </c>
      <c r="O14" s="9">
        <v>15</v>
      </c>
      <c r="P14" s="9">
        <v>16</v>
      </c>
      <c r="Q14" s="9">
        <v>14</v>
      </c>
      <c r="R14" s="9">
        <v>15</v>
      </c>
    </row>
    <row r="15" spans="1:18" ht="16.5" thickTop="1" thickBot="1" x14ac:dyDescent="0.3">
      <c r="A15" s="9" t="s">
        <v>110</v>
      </c>
      <c r="B15" s="10" t="s">
        <v>15</v>
      </c>
      <c r="C15" s="11" t="s">
        <v>16</v>
      </c>
      <c r="D15" s="12">
        <f>SUM(D16:D20)</f>
        <v>0</v>
      </c>
      <c r="E15" s="54">
        <v>0</v>
      </c>
      <c r="F15" s="54">
        <v>0</v>
      </c>
      <c r="G15" s="54">
        <v>0</v>
      </c>
      <c r="H15" s="54">
        <v>4376.07</v>
      </c>
      <c r="I15" s="12">
        <f>SUM(I16:I19)</f>
        <v>0</v>
      </c>
      <c r="J15" s="12">
        <f>SUM(J16:J19)</f>
        <v>5254.28</v>
      </c>
      <c r="K15" s="55" t="s">
        <v>15</v>
      </c>
      <c r="L15" s="55" t="s">
        <v>15</v>
      </c>
      <c r="M15" s="55" t="s">
        <v>15</v>
      </c>
      <c r="N15" s="55" t="s">
        <v>15</v>
      </c>
      <c r="O15" s="55" t="s">
        <v>15</v>
      </c>
      <c r="P15" s="55" t="s">
        <v>15</v>
      </c>
      <c r="Q15" s="55">
        <f>E15-G15+H15+J15-K21</f>
        <v>3029.1699999999983</v>
      </c>
      <c r="R15" s="54">
        <v>0</v>
      </c>
    </row>
    <row r="16" spans="1:18" ht="24" thickTop="1" thickBot="1" x14ac:dyDescent="0.3">
      <c r="A16" s="56" t="s">
        <v>111</v>
      </c>
      <c r="B16" s="10" t="s">
        <v>15</v>
      </c>
      <c r="C16" s="11" t="s">
        <v>18</v>
      </c>
      <c r="D16" s="54">
        <v>0</v>
      </c>
      <c r="E16" s="55" t="s">
        <v>15</v>
      </c>
      <c r="F16" s="55" t="s">
        <v>15</v>
      </c>
      <c r="G16" s="55" t="s">
        <v>15</v>
      </c>
      <c r="H16" s="55" t="s">
        <v>15</v>
      </c>
      <c r="I16" s="54">
        <v>0</v>
      </c>
      <c r="J16" s="54">
        <v>5254.28</v>
      </c>
      <c r="K16" s="55" t="s">
        <v>15</v>
      </c>
      <c r="L16" s="55" t="s">
        <v>15</v>
      </c>
      <c r="M16" s="55" t="s">
        <v>15</v>
      </c>
      <c r="N16" s="55" t="s">
        <v>15</v>
      </c>
      <c r="O16" s="55" t="s">
        <v>15</v>
      </c>
      <c r="P16" s="55" t="s">
        <v>15</v>
      </c>
      <c r="Q16" s="55" t="s">
        <v>15</v>
      </c>
      <c r="R16" s="55" t="s">
        <v>15</v>
      </c>
    </row>
    <row r="17" spans="1:18" ht="16.5" thickTop="1" thickBot="1" x14ac:dyDescent="0.3">
      <c r="A17" s="57" t="s">
        <v>112</v>
      </c>
      <c r="B17" s="10" t="s">
        <v>15</v>
      </c>
      <c r="C17" s="11" t="s">
        <v>20</v>
      </c>
      <c r="D17" s="54">
        <v>0</v>
      </c>
      <c r="E17" s="55" t="s">
        <v>15</v>
      </c>
      <c r="F17" s="55" t="s">
        <v>15</v>
      </c>
      <c r="G17" s="55" t="s">
        <v>15</v>
      </c>
      <c r="H17" s="55" t="s">
        <v>15</v>
      </c>
      <c r="I17" s="54">
        <v>0</v>
      </c>
      <c r="J17" s="54">
        <v>0</v>
      </c>
      <c r="K17" s="55" t="s">
        <v>15</v>
      </c>
      <c r="L17" s="55" t="s">
        <v>15</v>
      </c>
      <c r="M17" s="55" t="s">
        <v>15</v>
      </c>
      <c r="N17" s="55" t="s">
        <v>15</v>
      </c>
      <c r="O17" s="55" t="s">
        <v>15</v>
      </c>
      <c r="P17" s="55" t="s">
        <v>15</v>
      </c>
      <c r="Q17" s="55" t="s">
        <v>15</v>
      </c>
      <c r="R17" s="55" t="s">
        <v>15</v>
      </c>
    </row>
    <row r="18" spans="1:18" ht="16.5" thickTop="1" thickBot="1" x14ac:dyDescent="0.3">
      <c r="A18" s="56" t="s">
        <v>113</v>
      </c>
      <c r="B18" s="10" t="s">
        <v>15</v>
      </c>
      <c r="C18" s="11" t="s">
        <v>22</v>
      </c>
      <c r="D18" s="54">
        <v>0</v>
      </c>
      <c r="E18" s="55" t="s">
        <v>15</v>
      </c>
      <c r="F18" s="55" t="s">
        <v>15</v>
      </c>
      <c r="G18" s="55" t="s">
        <v>15</v>
      </c>
      <c r="H18" s="55" t="s">
        <v>15</v>
      </c>
      <c r="I18" s="54">
        <v>0</v>
      </c>
      <c r="J18" s="54">
        <v>0</v>
      </c>
      <c r="K18" s="55" t="s">
        <v>15</v>
      </c>
      <c r="L18" s="55" t="s">
        <v>15</v>
      </c>
      <c r="M18" s="55" t="s">
        <v>15</v>
      </c>
      <c r="N18" s="55" t="s">
        <v>15</v>
      </c>
      <c r="O18" s="55" t="s">
        <v>15</v>
      </c>
      <c r="P18" s="55" t="s">
        <v>15</v>
      </c>
      <c r="Q18" s="55" t="s">
        <v>15</v>
      </c>
      <c r="R18" s="55" t="s">
        <v>15</v>
      </c>
    </row>
    <row r="19" spans="1:18" ht="16.5" thickTop="1" thickBot="1" x14ac:dyDescent="0.3">
      <c r="A19" s="58" t="s">
        <v>114</v>
      </c>
      <c r="B19" s="10" t="s">
        <v>15</v>
      </c>
      <c r="C19" s="11" t="s">
        <v>24</v>
      </c>
      <c r="D19" s="54">
        <v>0</v>
      </c>
      <c r="E19" s="55" t="s">
        <v>15</v>
      </c>
      <c r="F19" s="55" t="s">
        <v>15</v>
      </c>
      <c r="G19" s="55" t="s">
        <v>15</v>
      </c>
      <c r="H19" s="55" t="s">
        <v>15</v>
      </c>
      <c r="I19" s="54">
        <v>0</v>
      </c>
      <c r="J19" s="54">
        <v>0</v>
      </c>
      <c r="K19" s="55" t="s">
        <v>15</v>
      </c>
      <c r="L19" s="55" t="s">
        <v>15</v>
      </c>
      <c r="M19" s="55" t="s">
        <v>15</v>
      </c>
      <c r="N19" s="55" t="s">
        <v>15</v>
      </c>
      <c r="O19" s="55" t="s">
        <v>15</v>
      </c>
      <c r="P19" s="55" t="s">
        <v>15</v>
      </c>
      <c r="Q19" s="55" t="s">
        <v>15</v>
      </c>
      <c r="R19" s="55" t="s">
        <v>15</v>
      </c>
    </row>
    <row r="20" spans="1:18" ht="16.5" thickTop="1" thickBot="1" x14ac:dyDescent="0.3">
      <c r="A20" s="56" t="s">
        <v>115</v>
      </c>
      <c r="B20" s="10" t="s">
        <v>15</v>
      </c>
      <c r="C20" s="11" t="s">
        <v>26</v>
      </c>
      <c r="D20" s="54">
        <v>0</v>
      </c>
      <c r="E20" s="55" t="s">
        <v>15</v>
      </c>
      <c r="F20" s="55" t="s">
        <v>15</v>
      </c>
      <c r="G20" s="55" t="s">
        <v>15</v>
      </c>
      <c r="H20" s="55" t="s">
        <v>15</v>
      </c>
      <c r="I20" s="55" t="s">
        <v>15</v>
      </c>
      <c r="J20" s="55" t="s">
        <v>15</v>
      </c>
      <c r="K20" s="55" t="s">
        <v>15</v>
      </c>
      <c r="L20" s="55" t="s">
        <v>15</v>
      </c>
      <c r="M20" s="55" t="s">
        <v>15</v>
      </c>
      <c r="N20" s="55" t="s">
        <v>15</v>
      </c>
      <c r="O20" s="55" t="s">
        <v>15</v>
      </c>
      <c r="P20" s="55" t="s">
        <v>15</v>
      </c>
      <c r="Q20" s="55" t="s">
        <v>15</v>
      </c>
      <c r="R20" s="55" t="s">
        <v>15</v>
      </c>
    </row>
    <row r="21" spans="1:18" ht="16.5" thickTop="1" thickBot="1" x14ac:dyDescent="0.3">
      <c r="A21" s="9" t="s">
        <v>116</v>
      </c>
      <c r="B21" s="9" t="s">
        <v>15</v>
      </c>
      <c r="C21" s="11" t="s">
        <v>28</v>
      </c>
      <c r="D21" s="12">
        <f>D23+D58</f>
        <v>6602</v>
      </c>
      <c r="E21" s="55" t="s">
        <v>15</v>
      </c>
      <c r="F21" s="55" t="s">
        <v>15</v>
      </c>
      <c r="G21" s="55" t="s">
        <v>15</v>
      </c>
      <c r="H21" s="55" t="s">
        <v>15</v>
      </c>
      <c r="I21" s="55" t="s">
        <v>15</v>
      </c>
      <c r="J21" s="55" t="s">
        <v>15</v>
      </c>
      <c r="K21" s="12">
        <f t="shared" ref="K21:P21" si="0">K23+K58</f>
        <v>6601.18</v>
      </c>
      <c r="L21" s="12">
        <f t="shared" si="0"/>
        <v>0</v>
      </c>
      <c r="M21" s="12">
        <f t="shared" si="0"/>
        <v>0</v>
      </c>
      <c r="N21" s="12">
        <f t="shared" si="0"/>
        <v>0</v>
      </c>
      <c r="O21" s="12">
        <f t="shared" si="0"/>
        <v>0</v>
      </c>
      <c r="P21" s="12">
        <f t="shared" si="0"/>
        <v>0</v>
      </c>
      <c r="Q21" s="55" t="s">
        <v>15</v>
      </c>
      <c r="R21" s="55" t="s">
        <v>15</v>
      </c>
    </row>
    <row r="22" spans="1:18" ht="16.5" thickTop="1" thickBot="1" x14ac:dyDescent="0.3">
      <c r="A22" s="8" t="s">
        <v>96</v>
      </c>
      <c r="B22" s="10"/>
      <c r="C22" s="11"/>
      <c r="D22" s="12"/>
      <c r="E22" s="12"/>
      <c r="F22" s="55"/>
      <c r="G22" s="55"/>
      <c r="H22" s="55"/>
      <c r="I22" s="55"/>
      <c r="J22" s="55"/>
      <c r="K22" s="12"/>
      <c r="L22" s="12"/>
      <c r="M22" s="12"/>
      <c r="N22" s="12"/>
      <c r="O22" s="12"/>
      <c r="P22" s="12"/>
      <c r="Q22" s="55"/>
      <c r="R22" s="55"/>
    </row>
    <row r="23" spans="1:18" ht="16.5" thickTop="1" thickBot="1" x14ac:dyDescent="0.3">
      <c r="A23" s="10" t="s">
        <v>97</v>
      </c>
      <c r="B23" s="10">
        <v>2000</v>
      </c>
      <c r="C23" s="11" t="s">
        <v>30</v>
      </c>
      <c r="D23" s="12">
        <f>D24+D29+D46+D49+D53+D57</f>
        <v>5919</v>
      </c>
      <c r="E23" s="55" t="s">
        <v>15</v>
      </c>
      <c r="F23" s="55" t="s">
        <v>15</v>
      </c>
      <c r="G23" s="55" t="s">
        <v>15</v>
      </c>
      <c r="H23" s="55" t="s">
        <v>15</v>
      </c>
      <c r="I23" s="55" t="s">
        <v>15</v>
      </c>
      <c r="J23" s="55" t="s">
        <v>15</v>
      </c>
      <c r="K23" s="12">
        <f t="shared" ref="K23:P23" si="1">K24+K29+K46+K49+K53+K57</f>
        <v>5918.18</v>
      </c>
      <c r="L23" s="12">
        <f t="shared" si="1"/>
        <v>0</v>
      </c>
      <c r="M23" s="12">
        <f t="shared" si="1"/>
        <v>0</v>
      </c>
      <c r="N23" s="12">
        <f t="shared" si="1"/>
        <v>0</v>
      </c>
      <c r="O23" s="12">
        <f t="shared" si="1"/>
        <v>0</v>
      </c>
      <c r="P23" s="12">
        <f t="shared" si="1"/>
        <v>0</v>
      </c>
      <c r="Q23" s="55" t="s">
        <v>15</v>
      </c>
      <c r="R23" s="55" t="s">
        <v>15</v>
      </c>
    </row>
    <row r="24" spans="1:18" ht="16.5" thickTop="1" thickBot="1" x14ac:dyDescent="0.3">
      <c r="A24" s="14" t="s">
        <v>19</v>
      </c>
      <c r="B24" s="10">
        <v>2100</v>
      </c>
      <c r="C24" s="11" t="s">
        <v>32</v>
      </c>
      <c r="D24" s="12">
        <f>D25+D28</f>
        <v>0</v>
      </c>
      <c r="E24" s="55" t="s">
        <v>15</v>
      </c>
      <c r="F24" s="55" t="s">
        <v>15</v>
      </c>
      <c r="G24" s="55" t="s">
        <v>15</v>
      </c>
      <c r="H24" s="55" t="s">
        <v>15</v>
      </c>
      <c r="I24" s="55" t="s">
        <v>15</v>
      </c>
      <c r="J24" s="55" t="s">
        <v>15</v>
      </c>
      <c r="K24" s="12">
        <f t="shared" ref="K24:P24" si="2">K25+K28</f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12">
        <f t="shared" si="2"/>
        <v>0</v>
      </c>
      <c r="P24" s="12">
        <f t="shared" si="2"/>
        <v>0</v>
      </c>
      <c r="Q24" s="55" t="s">
        <v>15</v>
      </c>
      <c r="R24" s="55" t="s">
        <v>15</v>
      </c>
    </row>
    <row r="25" spans="1:18" ht="16.5" thickTop="1" thickBot="1" x14ac:dyDescent="0.3">
      <c r="A25" s="15" t="s">
        <v>21</v>
      </c>
      <c r="B25" s="16">
        <v>2110</v>
      </c>
      <c r="C25" s="16">
        <v>100</v>
      </c>
      <c r="D25" s="39">
        <f>SUM(D26:D27)</f>
        <v>0</v>
      </c>
      <c r="E25" s="55" t="s">
        <v>15</v>
      </c>
      <c r="F25" s="55" t="s">
        <v>15</v>
      </c>
      <c r="G25" s="55" t="s">
        <v>15</v>
      </c>
      <c r="H25" s="55" t="s">
        <v>15</v>
      </c>
      <c r="I25" s="55" t="s">
        <v>15</v>
      </c>
      <c r="J25" s="55" t="s">
        <v>15</v>
      </c>
      <c r="K25" s="39">
        <f t="shared" ref="K25:P25" si="3">SUM(K26:K27)</f>
        <v>0</v>
      </c>
      <c r="L25" s="39">
        <f t="shared" si="3"/>
        <v>0</v>
      </c>
      <c r="M25" s="39">
        <f t="shared" si="3"/>
        <v>0</v>
      </c>
      <c r="N25" s="39">
        <f t="shared" si="3"/>
        <v>0</v>
      </c>
      <c r="O25" s="39">
        <f t="shared" si="3"/>
        <v>0</v>
      </c>
      <c r="P25" s="39">
        <f t="shared" si="3"/>
        <v>0</v>
      </c>
      <c r="Q25" s="55" t="s">
        <v>15</v>
      </c>
      <c r="R25" s="55" t="s">
        <v>15</v>
      </c>
    </row>
    <row r="26" spans="1:18" ht="16.5" thickTop="1" thickBot="1" x14ac:dyDescent="0.3">
      <c r="A26" s="18" t="s">
        <v>23</v>
      </c>
      <c r="B26" s="13">
        <v>2111</v>
      </c>
      <c r="C26" s="13">
        <v>110</v>
      </c>
      <c r="D26" s="59">
        <v>0</v>
      </c>
      <c r="E26" s="55" t="s">
        <v>15</v>
      </c>
      <c r="F26" s="55" t="s">
        <v>15</v>
      </c>
      <c r="G26" s="55" t="s">
        <v>15</v>
      </c>
      <c r="H26" s="55" t="s">
        <v>15</v>
      </c>
      <c r="I26" s="55" t="s">
        <v>15</v>
      </c>
      <c r="J26" s="55" t="s">
        <v>15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5" t="s">
        <v>15</v>
      </c>
      <c r="R26" s="55" t="s">
        <v>15</v>
      </c>
    </row>
    <row r="27" spans="1:18" ht="16.5" thickTop="1" thickBot="1" x14ac:dyDescent="0.3">
      <c r="A27" s="18" t="s">
        <v>25</v>
      </c>
      <c r="B27" s="13">
        <v>2112</v>
      </c>
      <c r="C27" s="13">
        <v>120</v>
      </c>
      <c r="D27" s="59">
        <v>0</v>
      </c>
      <c r="E27" s="55" t="s">
        <v>15</v>
      </c>
      <c r="F27" s="55" t="s">
        <v>15</v>
      </c>
      <c r="G27" s="55" t="s">
        <v>15</v>
      </c>
      <c r="H27" s="55" t="s">
        <v>15</v>
      </c>
      <c r="I27" s="55" t="s">
        <v>15</v>
      </c>
      <c r="J27" s="55" t="s">
        <v>15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55" t="s">
        <v>15</v>
      </c>
      <c r="R27" s="55" t="s">
        <v>15</v>
      </c>
    </row>
    <row r="28" spans="1:18" ht="16.5" thickTop="1" thickBot="1" x14ac:dyDescent="0.3">
      <c r="A28" s="20" t="s">
        <v>27</v>
      </c>
      <c r="B28" s="16">
        <v>2120</v>
      </c>
      <c r="C28" s="16">
        <v>130</v>
      </c>
      <c r="D28" s="61">
        <v>0</v>
      </c>
      <c r="E28" s="55" t="s">
        <v>15</v>
      </c>
      <c r="F28" s="55" t="s">
        <v>15</v>
      </c>
      <c r="G28" s="55" t="s">
        <v>15</v>
      </c>
      <c r="H28" s="55" t="s">
        <v>15</v>
      </c>
      <c r="I28" s="55" t="s">
        <v>15</v>
      </c>
      <c r="J28" s="55" t="s">
        <v>15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55" t="s">
        <v>15</v>
      </c>
      <c r="R28" s="55" t="s">
        <v>15</v>
      </c>
    </row>
    <row r="29" spans="1:18" ht="16.5" thickTop="1" thickBot="1" x14ac:dyDescent="0.3">
      <c r="A29" s="21" t="s">
        <v>29</v>
      </c>
      <c r="B29" s="10">
        <v>2200</v>
      </c>
      <c r="C29" s="10">
        <v>140</v>
      </c>
      <c r="D29" s="12">
        <f>SUM(D30:D36)+D43</f>
        <v>5919</v>
      </c>
      <c r="E29" s="55" t="s">
        <v>15</v>
      </c>
      <c r="F29" s="55" t="s">
        <v>15</v>
      </c>
      <c r="G29" s="55" t="s">
        <v>15</v>
      </c>
      <c r="H29" s="55" t="s">
        <v>15</v>
      </c>
      <c r="I29" s="55" t="s">
        <v>15</v>
      </c>
      <c r="J29" s="55" t="s">
        <v>15</v>
      </c>
      <c r="K29" s="12">
        <f t="shared" ref="K29:P29" si="4">SUM(K30:K36)+K43</f>
        <v>5918.18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2">
        <f t="shared" si="4"/>
        <v>0</v>
      </c>
      <c r="P29" s="12">
        <f t="shared" si="4"/>
        <v>0</v>
      </c>
      <c r="Q29" s="55" t="s">
        <v>15</v>
      </c>
      <c r="R29" s="55" t="s">
        <v>15</v>
      </c>
    </row>
    <row r="30" spans="1:18" ht="16.5" thickTop="1" thickBot="1" x14ac:dyDescent="0.3">
      <c r="A30" s="15" t="s">
        <v>31</v>
      </c>
      <c r="B30" s="16">
        <v>2210</v>
      </c>
      <c r="C30" s="16">
        <v>150</v>
      </c>
      <c r="D30" s="61">
        <v>5919</v>
      </c>
      <c r="E30" s="55" t="s">
        <v>15</v>
      </c>
      <c r="F30" s="55" t="s">
        <v>15</v>
      </c>
      <c r="G30" s="55" t="s">
        <v>15</v>
      </c>
      <c r="H30" s="55" t="s">
        <v>15</v>
      </c>
      <c r="I30" s="55" t="s">
        <v>15</v>
      </c>
      <c r="J30" s="55" t="s">
        <v>15</v>
      </c>
      <c r="K30" s="61">
        <v>5918.18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55" t="s">
        <v>15</v>
      </c>
      <c r="R30" s="55" t="s">
        <v>15</v>
      </c>
    </row>
    <row r="31" spans="1:18" ht="16.5" thickTop="1" thickBot="1" x14ac:dyDescent="0.3">
      <c r="A31" s="15" t="s">
        <v>33</v>
      </c>
      <c r="B31" s="16">
        <v>2220</v>
      </c>
      <c r="C31" s="16">
        <v>160</v>
      </c>
      <c r="D31" s="61">
        <v>0</v>
      </c>
      <c r="E31" s="55" t="s">
        <v>15</v>
      </c>
      <c r="F31" s="55" t="s">
        <v>15</v>
      </c>
      <c r="G31" s="55" t="s">
        <v>15</v>
      </c>
      <c r="H31" s="55" t="s">
        <v>15</v>
      </c>
      <c r="I31" s="55" t="s">
        <v>15</v>
      </c>
      <c r="J31" s="55" t="s">
        <v>15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55" t="s">
        <v>15</v>
      </c>
      <c r="R31" s="55" t="s">
        <v>15</v>
      </c>
    </row>
    <row r="32" spans="1:18" ht="16.5" thickTop="1" thickBot="1" x14ac:dyDescent="0.3">
      <c r="A32" s="15" t="s">
        <v>34</v>
      </c>
      <c r="B32" s="16">
        <v>2230</v>
      </c>
      <c r="C32" s="16">
        <v>170</v>
      </c>
      <c r="D32" s="61">
        <v>0</v>
      </c>
      <c r="E32" s="55" t="s">
        <v>15</v>
      </c>
      <c r="F32" s="55" t="s">
        <v>15</v>
      </c>
      <c r="G32" s="55" t="s">
        <v>15</v>
      </c>
      <c r="H32" s="55" t="s">
        <v>15</v>
      </c>
      <c r="I32" s="55" t="s">
        <v>15</v>
      </c>
      <c r="J32" s="55" t="s">
        <v>15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55" t="s">
        <v>15</v>
      </c>
      <c r="R32" s="55" t="s">
        <v>15</v>
      </c>
    </row>
    <row r="33" spans="1:18" ht="16.5" thickTop="1" thickBot="1" x14ac:dyDescent="0.3">
      <c r="A33" s="15" t="s">
        <v>35</v>
      </c>
      <c r="B33" s="16">
        <v>2240</v>
      </c>
      <c r="C33" s="16">
        <v>180</v>
      </c>
      <c r="D33" s="61">
        <v>0</v>
      </c>
      <c r="E33" s="55" t="s">
        <v>15</v>
      </c>
      <c r="F33" s="55" t="s">
        <v>15</v>
      </c>
      <c r="G33" s="55" t="s">
        <v>15</v>
      </c>
      <c r="H33" s="55" t="s">
        <v>15</v>
      </c>
      <c r="I33" s="55" t="s">
        <v>15</v>
      </c>
      <c r="J33" s="55" t="s">
        <v>15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55" t="s">
        <v>15</v>
      </c>
      <c r="R33" s="55" t="s">
        <v>15</v>
      </c>
    </row>
    <row r="34" spans="1:18" ht="16.5" thickTop="1" thickBot="1" x14ac:dyDescent="0.3">
      <c r="A34" s="15" t="s">
        <v>36</v>
      </c>
      <c r="B34" s="16">
        <v>2250</v>
      </c>
      <c r="C34" s="16">
        <v>190</v>
      </c>
      <c r="D34" s="61">
        <v>0</v>
      </c>
      <c r="E34" s="55" t="s">
        <v>15</v>
      </c>
      <c r="F34" s="55" t="s">
        <v>15</v>
      </c>
      <c r="G34" s="55" t="s">
        <v>15</v>
      </c>
      <c r="H34" s="55" t="s">
        <v>15</v>
      </c>
      <c r="I34" s="55" t="s">
        <v>15</v>
      </c>
      <c r="J34" s="55" t="s">
        <v>15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55" t="s">
        <v>15</v>
      </c>
      <c r="R34" s="55" t="s">
        <v>15</v>
      </c>
    </row>
    <row r="35" spans="1:18" ht="16.5" thickTop="1" thickBot="1" x14ac:dyDescent="0.3">
      <c r="A35" s="20" t="s">
        <v>37</v>
      </c>
      <c r="B35" s="16">
        <v>2260</v>
      </c>
      <c r="C35" s="16">
        <v>200</v>
      </c>
      <c r="D35" s="61">
        <v>0</v>
      </c>
      <c r="E35" s="55" t="s">
        <v>15</v>
      </c>
      <c r="F35" s="55" t="s">
        <v>15</v>
      </c>
      <c r="G35" s="55" t="s">
        <v>15</v>
      </c>
      <c r="H35" s="55" t="s">
        <v>15</v>
      </c>
      <c r="I35" s="55" t="s">
        <v>15</v>
      </c>
      <c r="J35" s="55" t="s">
        <v>15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55" t="s">
        <v>15</v>
      </c>
      <c r="R35" s="55" t="s">
        <v>15</v>
      </c>
    </row>
    <row r="36" spans="1:18" ht="16.5" thickTop="1" thickBot="1" x14ac:dyDescent="0.3">
      <c r="A36" s="20" t="s">
        <v>38</v>
      </c>
      <c r="B36" s="16">
        <v>2270</v>
      </c>
      <c r="C36" s="16">
        <v>210</v>
      </c>
      <c r="D36" s="39">
        <f>SUM(D37:D42)</f>
        <v>0</v>
      </c>
      <c r="E36" s="55" t="s">
        <v>15</v>
      </c>
      <c r="F36" s="55" t="s">
        <v>15</v>
      </c>
      <c r="G36" s="55" t="s">
        <v>15</v>
      </c>
      <c r="H36" s="55" t="s">
        <v>15</v>
      </c>
      <c r="I36" s="55" t="s">
        <v>15</v>
      </c>
      <c r="J36" s="55" t="s">
        <v>15</v>
      </c>
      <c r="K36" s="39">
        <f t="shared" ref="K36:P36" si="5">SUM(K37:K42)</f>
        <v>0</v>
      </c>
      <c r="L36" s="39">
        <f t="shared" si="5"/>
        <v>0</v>
      </c>
      <c r="M36" s="39">
        <f t="shared" si="5"/>
        <v>0</v>
      </c>
      <c r="N36" s="39">
        <f t="shared" si="5"/>
        <v>0</v>
      </c>
      <c r="O36" s="39">
        <f t="shared" si="5"/>
        <v>0</v>
      </c>
      <c r="P36" s="39">
        <f t="shared" si="5"/>
        <v>0</v>
      </c>
      <c r="Q36" s="55" t="s">
        <v>15</v>
      </c>
      <c r="R36" s="55" t="s">
        <v>15</v>
      </c>
    </row>
    <row r="37" spans="1:18" ht="16.5" thickTop="1" thickBot="1" x14ac:dyDescent="0.3">
      <c r="A37" s="18" t="s">
        <v>39</v>
      </c>
      <c r="B37" s="13">
        <v>2271</v>
      </c>
      <c r="C37" s="13">
        <v>220</v>
      </c>
      <c r="D37" s="59">
        <v>0</v>
      </c>
      <c r="E37" s="55" t="s">
        <v>15</v>
      </c>
      <c r="F37" s="55" t="s">
        <v>15</v>
      </c>
      <c r="G37" s="55" t="s">
        <v>15</v>
      </c>
      <c r="H37" s="55" t="s">
        <v>15</v>
      </c>
      <c r="I37" s="55" t="s">
        <v>15</v>
      </c>
      <c r="J37" s="55" t="s">
        <v>15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5" t="s">
        <v>15</v>
      </c>
      <c r="R37" s="55" t="s">
        <v>15</v>
      </c>
    </row>
    <row r="38" spans="1:18" ht="16.5" thickTop="1" thickBot="1" x14ac:dyDescent="0.3">
      <c r="A38" s="18" t="s">
        <v>40</v>
      </c>
      <c r="B38" s="13">
        <v>2272</v>
      </c>
      <c r="C38" s="16">
        <v>230</v>
      </c>
      <c r="D38" s="61">
        <v>0</v>
      </c>
      <c r="E38" s="55" t="s">
        <v>15</v>
      </c>
      <c r="F38" s="55" t="s">
        <v>15</v>
      </c>
      <c r="G38" s="55" t="s">
        <v>15</v>
      </c>
      <c r="H38" s="55" t="s">
        <v>15</v>
      </c>
      <c r="I38" s="55" t="s">
        <v>15</v>
      </c>
      <c r="J38" s="55" t="s">
        <v>15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55" t="s">
        <v>15</v>
      </c>
      <c r="R38" s="55" t="s">
        <v>15</v>
      </c>
    </row>
    <row r="39" spans="1:18" ht="16.5" thickTop="1" thickBot="1" x14ac:dyDescent="0.3">
      <c r="A39" s="18" t="s">
        <v>41</v>
      </c>
      <c r="B39" s="13">
        <v>2273</v>
      </c>
      <c r="C39" s="13">
        <v>240</v>
      </c>
      <c r="D39" s="61">
        <v>0</v>
      </c>
      <c r="E39" s="55" t="s">
        <v>15</v>
      </c>
      <c r="F39" s="55" t="s">
        <v>15</v>
      </c>
      <c r="G39" s="55" t="s">
        <v>15</v>
      </c>
      <c r="H39" s="55" t="s">
        <v>15</v>
      </c>
      <c r="I39" s="55" t="s">
        <v>15</v>
      </c>
      <c r="J39" s="55" t="s">
        <v>15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55" t="s">
        <v>15</v>
      </c>
      <c r="R39" s="55" t="s">
        <v>15</v>
      </c>
    </row>
    <row r="40" spans="1:18" ht="16.5" thickTop="1" thickBot="1" x14ac:dyDescent="0.3">
      <c r="A40" s="18" t="s">
        <v>42</v>
      </c>
      <c r="B40" s="13">
        <v>2274</v>
      </c>
      <c r="C40" s="16">
        <v>250</v>
      </c>
      <c r="D40" s="61">
        <v>0</v>
      </c>
      <c r="E40" s="55" t="s">
        <v>15</v>
      </c>
      <c r="F40" s="55" t="s">
        <v>15</v>
      </c>
      <c r="G40" s="55" t="s">
        <v>15</v>
      </c>
      <c r="H40" s="55" t="s">
        <v>15</v>
      </c>
      <c r="I40" s="55" t="s">
        <v>15</v>
      </c>
      <c r="J40" s="55" t="s">
        <v>15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55" t="s">
        <v>15</v>
      </c>
      <c r="R40" s="55" t="s">
        <v>15</v>
      </c>
    </row>
    <row r="41" spans="1:18" ht="16.5" thickTop="1" thickBot="1" x14ac:dyDescent="0.3">
      <c r="A41" s="18" t="s">
        <v>43</v>
      </c>
      <c r="B41" s="13">
        <v>2275</v>
      </c>
      <c r="C41" s="13">
        <v>260</v>
      </c>
      <c r="D41" s="59">
        <v>0</v>
      </c>
      <c r="E41" s="55" t="s">
        <v>15</v>
      </c>
      <c r="F41" s="55" t="s">
        <v>15</v>
      </c>
      <c r="G41" s="55" t="s">
        <v>15</v>
      </c>
      <c r="H41" s="55" t="s">
        <v>15</v>
      </c>
      <c r="I41" s="55" t="s">
        <v>15</v>
      </c>
      <c r="J41" s="55" t="s">
        <v>15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0</v>
      </c>
      <c r="Q41" s="55" t="s">
        <v>15</v>
      </c>
      <c r="R41" s="55" t="s">
        <v>15</v>
      </c>
    </row>
    <row r="42" spans="1:18" ht="16.5" thickTop="1" thickBot="1" x14ac:dyDescent="0.3">
      <c r="A42" s="18" t="s">
        <v>44</v>
      </c>
      <c r="B42" s="13">
        <v>2276</v>
      </c>
      <c r="C42" s="13">
        <v>270</v>
      </c>
      <c r="D42" s="59">
        <v>0</v>
      </c>
      <c r="E42" s="55" t="s">
        <v>15</v>
      </c>
      <c r="F42" s="55" t="s">
        <v>15</v>
      </c>
      <c r="G42" s="55" t="s">
        <v>15</v>
      </c>
      <c r="H42" s="55" t="s">
        <v>15</v>
      </c>
      <c r="I42" s="55" t="s">
        <v>15</v>
      </c>
      <c r="J42" s="55" t="s">
        <v>15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5" t="s">
        <v>15</v>
      </c>
      <c r="R42" s="55" t="s">
        <v>15</v>
      </c>
    </row>
    <row r="43" spans="1:18" ht="24" thickTop="1" thickBot="1" x14ac:dyDescent="0.3">
      <c r="A43" s="20" t="s">
        <v>45</v>
      </c>
      <c r="B43" s="16">
        <v>2280</v>
      </c>
      <c r="C43" s="16">
        <v>280</v>
      </c>
      <c r="D43" s="39">
        <f>SUM(D44:D45)</f>
        <v>0</v>
      </c>
      <c r="E43" s="55" t="s">
        <v>15</v>
      </c>
      <c r="F43" s="55" t="s">
        <v>15</v>
      </c>
      <c r="G43" s="55" t="s">
        <v>15</v>
      </c>
      <c r="H43" s="55" t="s">
        <v>15</v>
      </c>
      <c r="I43" s="55" t="s">
        <v>15</v>
      </c>
      <c r="J43" s="55" t="s">
        <v>15</v>
      </c>
      <c r="K43" s="39">
        <f t="shared" ref="K43:P43" si="6">SUM(K44:K45)</f>
        <v>0</v>
      </c>
      <c r="L43" s="39">
        <f t="shared" si="6"/>
        <v>0</v>
      </c>
      <c r="M43" s="39">
        <f t="shared" si="6"/>
        <v>0</v>
      </c>
      <c r="N43" s="39">
        <f t="shared" si="6"/>
        <v>0</v>
      </c>
      <c r="O43" s="39">
        <f t="shared" si="6"/>
        <v>0</v>
      </c>
      <c r="P43" s="39">
        <f t="shared" si="6"/>
        <v>0</v>
      </c>
      <c r="Q43" s="55" t="s">
        <v>15</v>
      </c>
      <c r="R43" s="55" t="s">
        <v>15</v>
      </c>
    </row>
    <row r="44" spans="1:18" ht="24" thickTop="1" thickBot="1" x14ac:dyDescent="0.3">
      <c r="A44" s="35" t="s">
        <v>46</v>
      </c>
      <c r="B44" s="13">
        <v>2281</v>
      </c>
      <c r="C44" s="13">
        <v>290</v>
      </c>
      <c r="D44" s="59">
        <v>0</v>
      </c>
      <c r="E44" s="55" t="s">
        <v>15</v>
      </c>
      <c r="F44" s="55" t="s">
        <v>15</v>
      </c>
      <c r="G44" s="55" t="s">
        <v>15</v>
      </c>
      <c r="H44" s="55" t="s">
        <v>15</v>
      </c>
      <c r="I44" s="55" t="s">
        <v>15</v>
      </c>
      <c r="J44" s="55" t="s">
        <v>15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5" t="s">
        <v>15</v>
      </c>
      <c r="R44" s="55" t="s">
        <v>15</v>
      </c>
    </row>
    <row r="45" spans="1:18" ht="24" thickTop="1" thickBot="1" x14ac:dyDescent="0.3">
      <c r="A45" s="18" t="s">
        <v>47</v>
      </c>
      <c r="B45" s="13">
        <v>2282</v>
      </c>
      <c r="C45" s="16">
        <v>300</v>
      </c>
      <c r="D45" s="59">
        <v>0</v>
      </c>
      <c r="E45" s="55" t="s">
        <v>15</v>
      </c>
      <c r="F45" s="55" t="s">
        <v>15</v>
      </c>
      <c r="G45" s="55" t="s">
        <v>15</v>
      </c>
      <c r="H45" s="55" t="s">
        <v>15</v>
      </c>
      <c r="I45" s="55" t="s">
        <v>15</v>
      </c>
      <c r="J45" s="55" t="s">
        <v>15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5" t="s">
        <v>15</v>
      </c>
      <c r="R45" s="55" t="s">
        <v>15</v>
      </c>
    </row>
    <row r="46" spans="1:18" ht="16.5" thickTop="1" thickBot="1" x14ac:dyDescent="0.3">
      <c r="A46" s="14" t="s">
        <v>48</v>
      </c>
      <c r="B46" s="10">
        <v>2400</v>
      </c>
      <c r="C46" s="10">
        <v>310</v>
      </c>
      <c r="D46" s="12">
        <f>SUM(D47:D48)</f>
        <v>0</v>
      </c>
      <c r="E46" s="55" t="s">
        <v>15</v>
      </c>
      <c r="F46" s="55" t="s">
        <v>15</v>
      </c>
      <c r="G46" s="55" t="s">
        <v>15</v>
      </c>
      <c r="H46" s="55" t="s">
        <v>15</v>
      </c>
      <c r="I46" s="55" t="s">
        <v>15</v>
      </c>
      <c r="J46" s="55" t="s">
        <v>15</v>
      </c>
      <c r="K46" s="12">
        <f t="shared" ref="K46:P46" si="7">SUM(K47:K48)</f>
        <v>0</v>
      </c>
      <c r="L46" s="12">
        <f t="shared" si="7"/>
        <v>0</v>
      </c>
      <c r="M46" s="12">
        <f t="shared" si="7"/>
        <v>0</v>
      </c>
      <c r="N46" s="12">
        <f t="shared" si="7"/>
        <v>0</v>
      </c>
      <c r="O46" s="12">
        <f t="shared" si="7"/>
        <v>0</v>
      </c>
      <c r="P46" s="12">
        <f t="shared" si="7"/>
        <v>0</v>
      </c>
      <c r="Q46" s="55" t="s">
        <v>15</v>
      </c>
      <c r="R46" s="55" t="s">
        <v>15</v>
      </c>
    </row>
    <row r="47" spans="1:18" ht="16.5" thickTop="1" thickBot="1" x14ac:dyDescent="0.3">
      <c r="A47" s="24" t="s">
        <v>49</v>
      </c>
      <c r="B47" s="16">
        <v>2410</v>
      </c>
      <c r="C47" s="16">
        <v>320</v>
      </c>
      <c r="D47" s="61">
        <v>0</v>
      </c>
      <c r="E47" s="55" t="s">
        <v>15</v>
      </c>
      <c r="F47" s="55" t="s">
        <v>15</v>
      </c>
      <c r="G47" s="55" t="s">
        <v>15</v>
      </c>
      <c r="H47" s="55" t="s">
        <v>15</v>
      </c>
      <c r="I47" s="55" t="s">
        <v>15</v>
      </c>
      <c r="J47" s="55" t="s">
        <v>15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55" t="s">
        <v>15</v>
      </c>
      <c r="R47" s="55" t="s">
        <v>15</v>
      </c>
    </row>
    <row r="48" spans="1:18" ht="16.5" thickTop="1" thickBot="1" x14ac:dyDescent="0.3">
      <c r="A48" s="24" t="s">
        <v>50</v>
      </c>
      <c r="B48" s="16">
        <v>2420</v>
      </c>
      <c r="C48" s="16">
        <v>330</v>
      </c>
      <c r="D48" s="61">
        <v>0</v>
      </c>
      <c r="E48" s="55" t="s">
        <v>15</v>
      </c>
      <c r="F48" s="55" t="s">
        <v>15</v>
      </c>
      <c r="G48" s="55" t="s">
        <v>15</v>
      </c>
      <c r="H48" s="55" t="s">
        <v>15</v>
      </c>
      <c r="I48" s="55" t="s">
        <v>15</v>
      </c>
      <c r="J48" s="55" t="s">
        <v>15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55" t="s">
        <v>15</v>
      </c>
      <c r="R48" s="55" t="s">
        <v>15</v>
      </c>
    </row>
    <row r="49" spans="1:18" ht="16.5" thickTop="1" thickBot="1" x14ac:dyDescent="0.3">
      <c r="A49" s="25" t="s">
        <v>51</v>
      </c>
      <c r="B49" s="10">
        <v>2600</v>
      </c>
      <c r="C49" s="62">
        <v>340</v>
      </c>
      <c r="D49" s="12">
        <f>SUM(D50:D52)</f>
        <v>0</v>
      </c>
      <c r="E49" s="55" t="s">
        <v>15</v>
      </c>
      <c r="F49" s="55" t="s">
        <v>15</v>
      </c>
      <c r="G49" s="55" t="s">
        <v>15</v>
      </c>
      <c r="H49" s="55" t="s">
        <v>15</v>
      </c>
      <c r="I49" s="55" t="s">
        <v>15</v>
      </c>
      <c r="J49" s="55" t="s">
        <v>15</v>
      </c>
      <c r="K49" s="12">
        <f t="shared" ref="K49:P49" si="8">SUM(K50:K52)</f>
        <v>0</v>
      </c>
      <c r="L49" s="12">
        <f t="shared" si="8"/>
        <v>0</v>
      </c>
      <c r="M49" s="12">
        <f t="shared" si="8"/>
        <v>0</v>
      </c>
      <c r="N49" s="12">
        <f t="shared" si="8"/>
        <v>0</v>
      </c>
      <c r="O49" s="12">
        <f t="shared" si="8"/>
        <v>0</v>
      </c>
      <c r="P49" s="12">
        <f t="shared" si="8"/>
        <v>0</v>
      </c>
      <c r="Q49" s="55" t="s">
        <v>15</v>
      </c>
      <c r="R49" s="55" t="s">
        <v>15</v>
      </c>
    </row>
    <row r="50" spans="1:18" ht="24" thickTop="1" thickBot="1" x14ac:dyDescent="0.3">
      <c r="A50" s="20" t="s">
        <v>52</v>
      </c>
      <c r="B50" s="16">
        <v>2610</v>
      </c>
      <c r="C50" s="16">
        <v>350</v>
      </c>
      <c r="D50" s="61">
        <v>0</v>
      </c>
      <c r="E50" s="55" t="s">
        <v>15</v>
      </c>
      <c r="F50" s="55" t="s">
        <v>15</v>
      </c>
      <c r="G50" s="55" t="s">
        <v>15</v>
      </c>
      <c r="H50" s="55" t="s">
        <v>15</v>
      </c>
      <c r="I50" s="55" t="s">
        <v>15</v>
      </c>
      <c r="J50" s="55" t="s">
        <v>15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55" t="s">
        <v>15</v>
      </c>
      <c r="R50" s="55" t="s">
        <v>15</v>
      </c>
    </row>
    <row r="51" spans="1:18" ht="24" thickTop="1" thickBot="1" x14ac:dyDescent="0.3">
      <c r="A51" s="20" t="s">
        <v>53</v>
      </c>
      <c r="B51" s="16">
        <v>2620</v>
      </c>
      <c r="C51" s="16">
        <v>360</v>
      </c>
      <c r="D51" s="63">
        <v>0</v>
      </c>
      <c r="E51" s="55" t="s">
        <v>15</v>
      </c>
      <c r="F51" s="55" t="s">
        <v>15</v>
      </c>
      <c r="G51" s="55" t="s">
        <v>15</v>
      </c>
      <c r="H51" s="55" t="s">
        <v>15</v>
      </c>
      <c r="I51" s="55" t="s">
        <v>15</v>
      </c>
      <c r="J51" s="55" t="s">
        <v>15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55" t="s">
        <v>15</v>
      </c>
      <c r="R51" s="55" t="s">
        <v>15</v>
      </c>
    </row>
    <row r="52" spans="1:18" ht="24" thickTop="1" thickBot="1" x14ac:dyDescent="0.3">
      <c r="A52" s="24" t="s">
        <v>54</v>
      </c>
      <c r="B52" s="16">
        <v>2630</v>
      </c>
      <c r="C52" s="16">
        <v>370</v>
      </c>
      <c r="D52" s="65">
        <v>0</v>
      </c>
      <c r="E52" s="55" t="s">
        <v>15</v>
      </c>
      <c r="F52" s="55" t="s">
        <v>15</v>
      </c>
      <c r="G52" s="55" t="s">
        <v>15</v>
      </c>
      <c r="H52" s="55" t="s">
        <v>15</v>
      </c>
      <c r="I52" s="55" t="s">
        <v>15</v>
      </c>
      <c r="J52" s="55" t="s">
        <v>15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55" t="s">
        <v>15</v>
      </c>
      <c r="R52" s="55" t="s">
        <v>15</v>
      </c>
    </row>
    <row r="53" spans="1:18" ht="16.5" thickTop="1" thickBot="1" x14ac:dyDescent="0.3">
      <c r="A53" s="21" t="s">
        <v>55</v>
      </c>
      <c r="B53" s="10">
        <v>2700</v>
      </c>
      <c r="C53" s="10">
        <v>380</v>
      </c>
      <c r="D53" s="12">
        <f>SUM(D54:D56)</f>
        <v>0</v>
      </c>
      <c r="E53" s="55" t="s">
        <v>15</v>
      </c>
      <c r="F53" s="55" t="s">
        <v>15</v>
      </c>
      <c r="G53" s="55" t="s">
        <v>15</v>
      </c>
      <c r="H53" s="55" t="s">
        <v>15</v>
      </c>
      <c r="I53" s="55" t="s">
        <v>15</v>
      </c>
      <c r="J53" s="55" t="s">
        <v>15</v>
      </c>
      <c r="K53" s="12">
        <f t="shared" ref="K53:P53" si="9">SUM(K54:K56)</f>
        <v>0</v>
      </c>
      <c r="L53" s="12">
        <f t="shared" si="9"/>
        <v>0</v>
      </c>
      <c r="M53" s="12">
        <f t="shared" si="9"/>
        <v>0</v>
      </c>
      <c r="N53" s="12">
        <f t="shared" si="9"/>
        <v>0</v>
      </c>
      <c r="O53" s="12">
        <f t="shared" si="9"/>
        <v>0</v>
      </c>
      <c r="P53" s="12">
        <f t="shared" si="9"/>
        <v>0</v>
      </c>
      <c r="Q53" s="55" t="s">
        <v>15</v>
      </c>
      <c r="R53" s="55" t="s">
        <v>15</v>
      </c>
    </row>
    <row r="54" spans="1:18" ht="16.5" thickTop="1" thickBot="1" x14ac:dyDescent="0.3">
      <c r="A54" s="20" t="s">
        <v>56</v>
      </c>
      <c r="B54" s="16">
        <v>2710</v>
      </c>
      <c r="C54" s="16">
        <v>390</v>
      </c>
      <c r="D54" s="61">
        <v>0</v>
      </c>
      <c r="E54" s="55" t="s">
        <v>15</v>
      </c>
      <c r="F54" s="55" t="s">
        <v>15</v>
      </c>
      <c r="G54" s="55" t="s">
        <v>15</v>
      </c>
      <c r="H54" s="55" t="s">
        <v>15</v>
      </c>
      <c r="I54" s="55" t="s">
        <v>15</v>
      </c>
      <c r="J54" s="55" t="s">
        <v>15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55" t="s">
        <v>15</v>
      </c>
      <c r="R54" s="55" t="s">
        <v>15</v>
      </c>
    </row>
    <row r="55" spans="1:18" ht="16.5" thickTop="1" thickBot="1" x14ac:dyDescent="0.3">
      <c r="A55" s="20" t="s">
        <v>57</v>
      </c>
      <c r="B55" s="16">
        <v>2720</v>
      </c>
      <c r="C55" s="16">
        <v>400</v>
      </c>
      <c r="D55" s="61">
        <v>0</v>
      </c>
      <c r="E55" s="55" t="s">
        <v>15</v>
      </c>
      <c r="F55" s="55" t="s">
        <v>15</v>
      </c>
      <c r="G55" s="55" t="s">
        <v>15</v>
      </c>
      <c r="H55" s="55" t="s">
        <v>15</v>
      </c>
      <c r="I55" s="55" t="s">
        <v>15</v>
      </c>
      <c r="J55" s="55" t="s">
        <v>15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55" t="s">
        <v>15</v>
      </c>
      <c r="R55" s="55" t="s">
        <v>15</v>
      </c>
    </row>
    <row r="56" spans="1:18" ht="16.5" thickTop="1" thickBot="1" x14ac:dyDescent="0.3">
      <c r="A56" s="20" t="s">
        <v>58</v>
      </c>
      <c r="B56" s="16">
        <v>2730</v>
      </c>
      <c r="C56" s="16">
        <v>410</v>
      </c>
      <c r="D56" s="61">
        <v>0</v>
      </c>
      <c r="E56" s="55" t="s">
        <v>15</v>
      </c>
      <c r="F56" s="55" t="s">
        <v>15</v>
      </c>
      <c r="G56" s="55" t="s">
        <v>15</v>
      </c>
      <c r="H56" s="55" t="s">
        <v>15</v>
      </c>
      <c r="I56" s="55" t="s">
        <v>15</v>
      </c>
      <c r="J56" s="55" t="s">
        <v>15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55" t="s">
        <v>15</v>
      </c>
      <c r="R56" s="55" t="s">
        <v>15</v>
      </c>
    </row>
    <row r="57" spans="1:18" ht="16.5" thickTop="1" thickBot="1" x14ac:dyDescent="0.3">
      <c r="A57" s="21" t="s">
        <v>59</v>
      </c>
      <c r="B57" s="10">
        <v>2800</v>
      </c>
      <c r="C57" s="10">
        <v>420</v>
      </c>
      <c r="D57" s="54">
        <v>0</v>
      </c>
      <c r="E57" s="55" t="s">
        <v>15</v>
      </c>
      <c r="F57" s="55" t="s">
        <v>15</v>
      </c>
      <c r="G57" s="55" t="s">
        <v>15</v>
      </c>
      <c r="H57" s="55" t="s">
        <v>15</v>
      </c>
      <c r="I57" s="55" t="s">
        <v>15</v>
      </c>
      <c r="J57" s="55" t="s">
        <v>15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5" t="s">
        <v>15</v>
      </c>
      <c r="R57" s="55" t="s">
        <v>15</v>
      </c>
    </row>
    <row r="58" spans="1:18" ht="16.5" thickTop="1" thickBot="1" x14ac:dyDescent="0.3">
      <c r="A58" s="10" t="s">
        <v>60</v>
      </c>
      <c r="B58" s="10">
        <v>3000</v>
      </c>
      <c r="C58" s="10">
        <v>430</v>
      </c>
      <c r="D58" s="12">
        <f>D59+D73</f>
        <v>683</v>
      </c>
      <c r="E58" s="55" t="s">
        <v>15</v>
      </c>
      <c r="F58" s="55" t="s">
        <v>15</v>
      </c>
      <c r="G58" s="55" t="s">
        <v>15</v>
      </c>
      <c r="H58" s="55" t="s">
        <v>15</v>
      </c>
      <c r="I58" s="55" t="s">
        <v>15</v>
      </c>
      <c r="J58" s="55" t="s">
        <v>15</v>
      </c>
      <c r="K58" s="12">
        <f t="shared" ref="K58:P58" si="10">K59+K73</f>
        <v>683</v>
      </c>
      <c r="L58" s="12">
        <f t="shared" si="10"/>
        <v>0</v>
      </c>
      <c r="M58" s="12">
        <f t="shared" si="10"/>
        <v>0</v>
      </c>
      <c r="N58" s="12">
        <f t="shared" si="10"/>
        <v>0</v>
      </c>
      <c r="O58" s="12">
        <f t="shared" si="10"/>
        <v>0</v>
      </c>
      <c r="P58" s="12">
        <f t="shared" si="10"/>
        <v>0</v>
      </c>
      <c r="Q58" s="55" t="s">
        <v>15</v>
      </c>
      <c r="R58" s="55" t="s">
        <v>15</v>
      </c>
    </row>
    <row r="59" spans="1:18" ht="16.5" thickTop="1" thickBot="1" x14ac:dyDescent="0.3">
      <c r="A59" s="14" t="s">
        <v>61</v>
      </c>
      <c r="B59" s="10">
        <v>3100</v>
      </c>
      <c r="C59" s="10">
        <v>440</v>
      </c>
      <c r="D59" s="12">
        <f>D60+D61+D64+D67+D71+D72</f>
        <v>683</v>
      </c>
      <c r="E59" s="55" t="s">
        <v>15</v>
      </c>
      <c r="F59" s="55" t="s">
        <v>15</v>
      </c>
      <c r="G59" s="55" t="s">
        <v>15</v>
      </c>
      <c r="H59" s="55" t="s">
        <v>15</v>
      </c>
      <c r="I59" s="55" t="s">
        <v>15</v>
      </c>
      <c r="J59" s="55" t="s">
        <v>15</v>
      </c>
      <c r="K59" s="12">
        <f t="shared" ref="K59:P59" si="11">K60+K61+K64+K67+K71+K72</f>
        <v>683</v>
      </c>
      <c r="L59" s="12">
        <f t="shared" si="11"/>
        <v>0</v>
      </c>
      <c r="M59" s="12">
        <f t="shared" si="11"/>
        <v>0</v>
      </c>
      <c r="N59" s="12">
        <f t="shared" si="11"/>
        <v>0</v>
      </c>
      <c r="O59" s="12">
        <f t="shared" si="11"/>
        <v>0</v>
      </c>
      <c r="P59" s="12">
        <f t="shared" si="11"/>
        <v>0</v>
      </c>
      <c r="Q59" s="55" t="s">
        <v>15</v>
      </c>
      <c r="R59" s="55" t="s">
        <v>15</v>
      </c>
    </row>
    <row r="60" spans="1:18" ht="24" thickTop="1" thickBot="1" x14ac:dyDescent="0.3">
      <c r="A60" s="20" t="s">
        <v>62</v>
      </c>
      <c r="B60" s="16">
        <v>3110</v>
      </c>
      <c r="C60" s="16">
        <v>450</v>
      </c>
      <c r="D60" s="61">
        <v>683</v>
      </c>
      <c r="E60" s="55" t="s">
        <v>15</v>
      </c>
      <c r="F60" s="55" t="s">
        <v>15</v>
      </c>
      <c r="G60" s="55" t="s">
        <v>15</v>
      </c>
      <c r="H60" s="55" t="s">
        <v>15</v>
      </c>
      <c r="I60" s="55" t="s">
        <v>15</v>
      </c>
      <c r="J60" s="55" t="s">
        <v>15</v>
      </c>
      <c r="K60" s="61">
        <v>683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55" t="s">
        <v>15</v>
      </c>
      <c r="R60" s="55" t="s">
        <v>15</v>
      </c>
    </row>
    <row r="61" spans="1:18" ht="16.5" thickTop="1" thickBot="1" x14ac:dyDescent="0.3">
      <c r="A61" s="24" t="s">
        <v>63</v>
      </c>
      <c r="B61" s="16">
        <v>3120</v>
      </c>
      <c r="C61" s="16">
        <v>460</v>
      </c>
      <c r="D61" s="39">
        <f>SUM(D62:D63)</f>
        <v>0</v>
      </c>
      <c r="E61" s="55" t="s">
        <v>15</v>
      </c>
      <c r="F61" s="55" t="s">
        <v>15</v>
      </c>
      <c r="G61" s="55" t="s">
        <v>15</v>
      </c>
      <c r="H61" s="55" t="s">
        <v>15</v>
      </c>
      <c r="I61" s="55" t="s">
        <v>15</v>
      </c>
      <c r="J61" s="55" t="s">
        <v>15</v>
      </c>
      <c r="K61" s="39">
        <f t="shared" ref="K61:P61" si="12">SUM(K62:K63)</f>
        <v>0</v>
      </c>
      <c r="L61" s="39">
        <f t="shared" si="12"/>
        <v>0</v>
      </c>
      <c r="M61" s="39">
        <f t="shared" si="12"/>
        <v>0</v>
      </c>
      <c r="N61" s="39">
        <f t="shared" si="12"/>
        <v>0</v>
      </c>
      <c r="O61" s="39">
        <f t="shared" si="12"/>
        <v>0</v>
      </c>
      <c r="P61" s="39">
        <f t="shared" si="12"/>
        <v>0</v>
      </c>
      <c r="Q61" s="55" t="s">
        <v>15</v>
      </c>
      <c r="R61" s="55" t="s">
        <v>15</v>
      </c>
    </row>
    <row r="62" spans="1:18" ht="16.5" thickTop="1" thickBot="1" x14ac:dyDescent="0.3">
      <c r="A62" s="18" t="s">
        <v>64</v>
      </c>
      <c r="B62" s="13">
        <v>3121</v>
      </c>
      <c r="C62" s="13">
        <v>470</v>
      </c>
      <c r="D62" s="59">
        <v>0</v>
      </c>
      <c r="E62" s="55" t="s">
        <v>15</v>
      </c>
      <c r="F62" s="55" t="s">
        <v>15</v>
      </c>
      <c r="G62" s="55" t="s">
        <v>15</v>
      </c>
      <c r="H62" s="55" t="s">
        <v>15</v>
      </c>
      <c r="I62" s="55" t="s">
        <v>15</v>
      </c>
      <c r="J62" s="55" t="s">
        <v>15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5" t="s">
        <v>15</v>
      </c>
      <c r="R62" s="55" t="s">
        <v>15</v>
      </c>
    </row>
    <row r="63" spans="1:18" ht="16.5" thickTop="1" thickBot="1" x14ac:dyDescent="0.3">
      <c r="A63" s="18" t="s">
        <v>65</v>
      </c>
      <c r="B63" s="13">
        <v>3122</v>
      </c>
      <c r="C63" s="13">
        <v>480</v>
      </c>
      <c r="D63" s="59">
        <v>0</v>
      </c>
      <c r="E63" s="55" t="s">
        <v>15</v>
      </c>
      <c r="F63" s="55" t="s">
        <v>15</v>
      </c>
      <c r="G63" s="55" t="s">
        <v>15</v>
      </c>
      <c r="H63" s="55" t="s">
        <v>15</v>
      </c>
      <c r="I63" s="55" t="s">
        <v>15</v>
      </c>
      <c r="J63" s="55" t="s">
        <v>15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5" t="s">
        <v>15</v>
      </c>
      <c r="R63" s="55" t="s">
        <v>15</v>
      </c>
    </row>
    <row r="64" spans="1:18" ht="16.5" thickTop="1" thickBot="1" x14ac:dyDescent="0.3">
      <c r="A64" s="15" t="s">
        <v>66</v>
      </c>
      <c r="B64" s="16">
        <v>3130</v>
      </c>
      <c r="C64" s="16">
        <v>490</v>
      </c>
      <c r="D64" s="39">
        <f>SUM(D65:D66)</f>
        <v>0</v>
      </c>
      <c r="E64" s="55" t="s">
        <v>15</v>
      </c>
      <c r="F64" s="55" t="s">
        <v>15</v>
      </c>
      <c r="G64" s="55" t="s">
        <v>15</v>
      </c>
      <c r="H64" s="55" t="s">
        <v>15</v>
      </c>
      <c r="I64" s="55" t="s">
        <v>15</v>
      </c>
      <c r="J64" s="55" t="s">
        <v>15</v>
      </c>
      <c r="K64" s="39">
        <f t="shared" ref="K64:P64" si="13">SUM(K65:K66)</f>
        <v>0</v>
      </c>
      <c r="L64" s="39">
        <f t="shared" si="13"/>
        <v>0</v>
      </c>
      <c r="M64" s="39">
        <f t="shared" si="13"/>
        <v>0</v>
      </c>
      <c r="N64" s="39">
        <f t="shared" si="13"/>
        <v>0</v>
      </c>
      <c r="O64" s="39">
        <f t="shared" si="13"/>
        <v>0</v>
      </c>
      <c r="P64" s="39">
        <f t="shared" si="13"/>
        <v>0</v>
      </c>
      <c r="Q64" s="55" t="s">
        <v>15</v>
      </c>
      <c r="R64" s="55" t="s">
        <v>15</v>
      </c>
    </row>
    <row r="65" spans="1:18" ht="16.5" thickTop="1" thickBot="1" x14ac:dyDescent="0.3">
      <c r="A65" s="18" t="s">
        <v>67</v>
      </c>
      <c r="B65" s="13">
        <v>3131</v>
      </c>
      <c r="C65" s="13">
        <v>500</v>
      </c>
      <c r="D65" s="59">
        <v>0</v>
      </c>
      <c r="E65" s="55" t="s">
        <v>15</v>
      </c>
      <c r="F65" s="55" t="s">
        <v>15</v>
      </c>
      <c r="G65" s="55" t="s">
        <v>15</v>
      </c>
      <c r="H65" s="55" t="s">
        <v>15</v>
      </c>
      <c r="I65" s="55" t="s">
        <v>15</v>
      </c>
      <c r="J65" s="55" t="s">
        <v>15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5" t="s">
        <v>15</v>
      </c>
      <c r="R65" s="55" t="s">
        <v>15</v>
      </c>
    </row>
    <row r="66" spans="1:18" ht="16.5" thickTop="1" thickBot="1" x14ac:dyDescent="0.3">
      <c r="A66" s="18" t="s">
        <v>68</v>
      </c>
      <c r="B66" s="13">
        <v>3132</v>
      </c>
      <c r="C66" s="13">
        <v>510</v>
      </c>
      <c r="D66" s="59">
        <v>0</v>
      </c>
      <c r="E66" s="55" t="s">
        <v>15</v>
      </c>
      <c r="F66" s="55" t="s">
        <v>15</v>
      </c>
      <c r="G66" s="55" t="s">
        <v>15</v>
      </c>
      <c r="H66" s="55" t="s">
        <v>15</v>
      </c>
      <c r="I66" s="55" t="s">
        <v>15</v>
      </c>
      <c r="J66" s="55" t="s">
        <v>15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55" t="s">
        <v>15</v>
      </c>
      <c r="R66" s="55" t="s">
        <v>15</v>
      </c>
    </row>
    <row r="67" spans="1:18" ht="16.5" thickTop="1" thickBot="1" x14ac:dyDescent="0.3">
      <c r="A67" s="15" t="s">
        <v>69</v>
      </c>
      <c r="B67" s="16">
        <v>3140</v>
      </c>
      <c r="C67" s="16">
        <v>520</v>
      </c>
      <c r="D67" s="39">
        <f>SUM(D68:D70)</f>
        <v>0</v>
      </c>
      <c r="E67" s="55" t="s">
        <v>15</v>
      </c>
      <c r="F67" s="55" t="s">
        <v>15</v>
      </c>
      <c r="G67" s="55" t="s">
        <v>15</v>
      </c>
      <c r="H67" s="55" t="s">
        <v>15</v>
      </c>
      <c r="I67" s="55" t="s">
        <v>15</v>
      </c>
      <c r="J67" s="55" t="s">
        <v>15</v>
      </c>
      <c r="K67" s="39">
        <f t="shared" ref="K67:P67" si="14">SUM(K68:K70)</f>
        <v>0</v>
      </c>
      <c r="L67" s="39">
        <f t="shared" si="14"/>
        <v>0</v>
      </c>
      <c r="M67" s="39">
        <f t="shared" si="14"/>
        <v>0</v>
      </c>
      <c r="N67" s="39">
        <f t="shared" si="14"/>
        <v>0</v>
      </c>
      <c r="O67" s="39">
        <f t="shared" si="14"/>
        <v>0</v>
      </c>
      <c r="P67" s="39">
        <f t="shared" si="14"/>
        <v>0</v>
      </c>
      <c r="Q67" s="55" t="s">
        <v>15</v>
      </c>
      <c r="R67" s="55" t="s">
        <v>15</v>
      </c>
    </row>
    <row r="68" spans="1:18" ht="16.5" thickTop="1" thickBot="1" x14ac:dyDescent="0.3">
      <c r="A68" s="26" t="s">
        <v>70</v>
      </c>
      <c r="B68" s="13">
        <v>3141</v>
      </c>
      <c r="C68" s="13">
        <v>530</v>
      </c>
      <c r="D68" s="59">
        <v>0</v>
      </c>
      <c r="E68" s="55" t="s">
        <v>15</v>
      </c>
      <c r="F68" s="55" t="s">
        <v>15</v>
      </c>
      <c r="G68" s="55" t="s">
        <v>15</v>
      </c>
      <c r="H68" s="55" t="s">
        <v>15</v>
      </c>
      <c r="I68" s="55" t="s">
        <v>15</v>
      </c>
      <c r="J68" s="55" t="s">
        <v>15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9">
        <v>0</v>
      </c>
      <c r="Q68" s="55" t="s">
        <v>15</v>
      </c>
      <c r="R68" s="55" t="s">
        <v>15</v>
      </c>
    </row>
    <row r="69" spans="1:18" ht="16.5" thickTop="1" thickBot="1" x14ac:dyDescent="0.3">
      <c r="A69" s="26" t="s">
        <v>71</v>
      </c>
      <c r="B69" s="13">
        <v>3142</v>
      </c>
      <c r="C69" s="13">
        <v>540</v>
      </c>
      <c r="D69" s="59">
        <v>0</v>
      </c>
      <c r="E69" s="55" t="s">
        <v>15</v>
      </c>
      <c r="F69" s="55" t="s">
        <v>15</v>
      </c>
      <c r="G69" s="55" t="s">
        <v>15</v>
      </c>
      <c r="H69" s="55" t="s">
        <v>15</v>
      </c>
      <c r="I69" s="55" t="s">
        <v>15</v>
      </c>
      <c r="J69" s="55" t="s">
        <v>15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>
        <v>0</v>
      </c>
      <c r="Q69" s="55" t="s">
        <v>15</v>
      </c>
      <c r="R69" s="55" t="s">
        <v>15</v>
      </c>
    </row>
    <row r="70" spans="1:18" ht="16.5" thickTop="1" thickBot="1" x14ac:dyDescent="0.3">
      <c r="A70" s="26" t="s">
        <v>72</v>
      </c>
      <c r="B70" s="13">
        <v>3143</v>
      </c>
      <c r="C70" s="13">
        <v>550</v>
      </c>
      <c r="D70" s="59">
        <v>0</v>
      </c>
      <c r="E70" s="55" t="s">
        <v>15</v>
      </c>
      <c r="F70" s="55" t="s">
        <v>15</v>
      </c>
      <c r="G70" s="55" t="s">
        <v>15</v>
      </c>
      <c r="H70" s="55" t="s">
        <v>15</v>
      </c>
      <c r="I70" s="55" t="s">
        <v>15</v>
      </c>
      <c r="J70" s="55" t="s">
        <v>15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 s="55" t="s">
        <v>15</v>
      </c>
      <c r="R70" s="55" t="s">
        <v>15</v>
      </c>
    </row>
    <row r="71" spans="1:18" ht="16.5" thickTop="1" thickBot="1" x14ac:dyDescent="0.3">
      <c r="A71" s="15" t="s">
        <v>73</v>
      </c>
      <c r="B71" s="16">
        <v>3150</v>
      </c>
      <c r="C71" s="16">
        <v>560</v>
      </c>
      <c r="D71" s="61">
        <v>0</v>
      </c>
      <c r="E71" s="55" t="s">
        <v>15</v>
      </c>
      <c r="F71" s="55" t="s">
        <v>15</v>
      </c>
      <c r="G71" s="55" t="s">
        <v>15</v>
      </c>
      <c r="H71" s="55" t="s">
        <v>15</v>
      </c>
      <c r="I71" s="55" t="s">
        <v>15</v>
      </c>
      <c r="J71" s="55" t="s">
        <v>15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55" t="s">
        <v>15</v>
      </c>
      <c r="R71" s="55" t="s">
        <v>15</v>
      </c>
    </row>
    <row r="72" spans="1:18" ht="16.5" thickTop="1" thickBot="1" x14ac:dyDescent="0.3">
      <c r="A72" s="15" t="s">
        <v>74</v>
      </c>
      <c r="B72" s="16">
        <v>3160</v>
      </c>
      <c r="C72" s="16">
        <v>570</v>
      </c>
      <c r="D72" s="61">
        <v>0</v>
      </c>
      <c r="E72" s="55" t="s">
        <v>15</v>
      </c>
      <c r="F72" s="55" t="s">
        <v>15</v>
      </c>
      <c r="G72" s="55" t="s">
        <v>15</v>
      </c>
      <c r="H72" s="55" t="s">
        <v>15</v>
      </c>
      <c r="I72" s="55" t="s">
        <v>15</v>
      </c>
      <c r="J72" s="55" t="s">
        <v>15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55" t="s">
        <v>15</v>
      </c>
      <c r="R72" s="55" t="s">
        <v>15</v>
      </c>
    </row>
    <row r="73" spans="1:18" ht="16.5" thickTop="1" thickBot="1" x14ac:dyDescent="0.3">
      <c r="A73" s="14" t="s">
        <v>75</v>
      </c>
      <c r="B73" s="10">
        <v>3200</v>
      </c>
      <c r="C73" s="10">
        <v>580</v>
      </c>
      <c r="D73" s="12">
        <f>SUM(D74:D77)</f>
        <v>0</v>
      </c>
      <c r="E73" s="55" t="s">
        <v>15</v>
      </c>
      <c r="F73" s="55" t="s">
        <v>15</v>
      </c>
      <c r="G73" s="55" t="s">
        <v>15</v>
      </c>
      <c r="H73" s="55" t="s">
        <v>15</v>
      </c>
      <c r="I73" s="55" t="s">
        <v>15</v>
      </c>
      <c r="J73" s="55" t="s">
        <v>15</v>
      </c>
      <c r="K73" s="12">
        <f t="shared" ref="K73:P73" si="15">SUM(K74:K77)</f>
        <v>0</v>
      </c>
      <c r="L73" s="12">
        <f t="shared" si="15"/>
        <v>0</v>
      </c>
      <c r="M73" s="12">
        <f t="shared" si="15"/>
        <v>0</v>
      </c>
      <c r="N73" s="12">
        <f t="shared" si="15"/>
        <v>0</v>
      </c>
      <c r="O73" s="12">
        <f t="shared" si="15"/>
        <v>0</v>
      </c>
      <c r="P73" s="12">
        <f t="shared" si="15"/>
        <v>0</v>
      </c>
      <c r="Q73" s="55" t="s">
        <v>15</v>
      </c>
      <c r="R73" s="55" t="s">
        <v>15</v>
      </c>
    </row>
    <row r="74" spans="1:18" ht="24" thickTop="1" thickBot="1" x14ac:dyDescent="0.3">
      <c r="A74" s="20" t="s">
        <v>76</v>
      </c>
      <c r="B74" s="16">
        <v>3210</v>
      </c>
      <c r="C74" s="16">
        <v>590</v>
      </c>
      <c r="D74" s="61">
        <v>0</v>
      </c>
      <c r="E74" s="55" t="s">
        <v>15</v>
      </c>
      <c r="F74" s="55" t="s">
        <v>15</v>
      </c>
      <c r="G74" s="55" t="s">
        <v>15</v>
      </c>
      <c r="H74" s="55" t="s">
        <v>15</v>
      </c>
      <c r="I74" s="55" t="s">
        <v>15</v>
      </c>
      <c r="J74" s="55" t="s">
        <v>15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55" t="s">
        <v>15</v>
      </c>
      <c r="R74" s="55" t="s">
        <v>15</v>
      </c>
    </row>
    <row r="75" spans="1:18" ht="24" thickTop="1" thickBot="1" x14ac:dyDescent="0.3">
      <c r="A75" s="20" t="s">
        <v>77</v>
      </c>
      <c r="B75" s="16">
        <v>3220</v>
      </c>
      <c r="C75" s="16">
        <v>600</v>
      </c>
      <c r="D75" s="61">
        <v>0</v>
      </c>
      <c r="E75" s="55" t="s">
        <v>15</v>
      </c>
      <c r="F75" s="55" t="s">
        <v>15</v>
      </c>
      <c r="G75" s="55" t="s">
        <v>15</v>
      </c>
      <c r="H75" s="55" t="s">
        <v>15</v>
      </c>
      <c r="I75" s="55" t="s">
        <v>15</v>
      </c>
      <c r="J75" s="55" t="s">
        <v>15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55" t="s">
        <v>15</v>
      </c>
      <c r="R75" s="55" t="s">
        <v>15</v>
      </c>
    </row>
    <row r="76" spans="1:18" ht="24" thickTop="1" thickBot="1" x14ac:dyDescent="0.3">
      <c r="A76" s="15" t="s">
        <v>78</v>
      </c>
      <c r="B76" s="16">
        <v>3230</v>
      </c>
      <c r="C76" s="16">
        <v>610</v>
      </c>
      <c r="D76" s="61">
        <v>0</v>
      </c>
      <c r="E76" s="55" t="s">
        <v>15</v>
      </c>
      <c r="F76" s="55" t="s">
        <v>15</v>
      </c>
      <c r="G76" s="55" t="s">
        <v>15</v>
      </c>
      <c r="H76" s="55" t="s">
        <v>15</v>
      </c>
      <c r="I76" s="55" t="s">
        <v>15</v>
      </c>
      <c r="J76" s="55" t="s">
        <v>15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55" t="s">
        <v>15</v>
      </c>
      <c r="R76" s="55" t="s">
        <v>15</v>
      </c>
    </row>
    <row r="77" spans="1:18" ht="16.5" thickTop="1" thickBot="1" x14ac:dyDescent="0.3">
      <c r="A77" s="20" t="s">
        <v>79</v>
      </c>
      <c r="B77" s="16">
        <v>3240</v>
      </c>
      <c r="C77" s="16">
        <v>620</v>
      </c>
      <c r="D77" s="61">
        <v>0</v>
      </c>
      <c r="E77" s="55" t="s">
        <v>15</v>
      </c>
      <c r="F77" s="55" t="s">
        <v>15</v>
      </c>
      <c r="G77" s="55" t="s">
        <v>15</v>
      </c>
      <c r="H77" s="55" t="s">
        <v>15</v>
      </c>
      <c r="I77" s="55" t="s">
        <v>15</v>
      </c>
      <c r="J77" s="55" t="s">
        <v>15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55" t="s">
        <v>15</v>
      </c>
      <c r="R77" s="55" t="s">
        <v>15</v>
      </c>
    </row>
    <row r="78" spans="1:18" ht="15.75" thickTop="1" x14ac:dyDescent="0.25">
      <c r="A78" s="66"/>
      <c r="B78" s="67"/>
      <c r="C78" s="67"/>
      <c r="D78" s="68"/>
      <c r="E78" s="68"/>
      <c r="F78" s="69"/>
      <c r="G78" s="69"/>
      <c r="H78" s="69"/>
      <c r="I78" s="69"/>
      <c r="J78" s="69"/>
      <c r="K78" s="68"/>
      <c r="L78" s="68"/>
      <c r="M78" s="68"/>
      <c r="N78" s="68"/>
      <c r="O78" s="68"/>
      <c r="P78" s="68"/>
      <c r="Q78" s="68"/>
      <c r="R78" s="69"/>
    </row>
    <row r="79" spans="1:18" x14ac:dyDescent="0.25">
      <c r="A79" s="70"/>
      <c r="B79" s="71"/>
      <c r="C79" s="71"/>
      <c r="D79" s="72"/>
      <c r="E79" s="72"/>
      <c r="F79" s="73"/>
      <c r="G79" s="73"/>
      <c r="H79" s="73"/>
      <c r="I79" s="73"/>
      <c r="J79" s="73"/>
      <c r="K79" s="72"/>
      <c r="L79" s="72"/>
      <c r="M79" s="72"/>
      <c r="N79" s="72"/>
      <c r="O79" s="72"/>
      <c r="P79" s="72"/>
      <c r="Q79" s="72"/>
      <c r="R79" s="73"/>
    </row>
    <row r="80" spans="1:18" x14ac:dyDescent="0.25">
      <c r="A80" s="70" t="s">
        <v>117</v>
      </c>
      <c r="B80" s="71">
        <v>2450</v>
      </c>
      <c r="C80" s="71">
        <v>610</v>
      </c>
      <c r="D80" s="72" t="s">
        <v>118</v>
      </c>
      <c r="E80" s="72"/>
      <c r="F80" s="73" t="s">
        <v>15</v>
      </c>
      <c r="G80" s="73" t="s">
        <v>15</v>
      </c>
      <c r="H80" s="73" t="s">
        <v>15</v>
      </c>
      <c r="I80" s="73" t="s">
        <v>15</v>
      </c>
      <c r="J80" s="73" t="s">
        <v>15</v>
      </c>
      <c r="K80" s="72" t="s">
        <v>118</v>
      </c>
      <c r="L80" s="72"/>
      <c r="M80" s="72"/>
      <c r="N80" s="72" t="s">
        <v>118</v>
      </c>
      <c r="O80" s="72" t="s">
        <v>118</v>
      </c>
      <c r="P80" s="72" t="s">
        <v>118</v>
      </c>
      <c r="Q80" s="72"/>
      <c r="R80" s="73" t="s">
        <v>15</v>
      </c>
    </row>
    <row r="81" spans="1:18" x14ac:dyDescent="0.25">
      <c r="A81" s="74" t="s">
        <v>80</v>
      </c>
      <c r="B81" s="75">
        <v>4100</v>
      </c>
      <c r="C81" s="75">
        <v>620</v>
      </c>
      <c r="D81" s="73" t="s">
        <v>15</v>
      </c>
      <c r="E81" s="73"/>
      <c r="F81" s="73" t="s">
        <v>15</v>
      </c>
      <c r="G81" s="73" t="s">
        <v>15</v>
      </c>
      <c r="H81" s="73" t="s">
        <v>15</v>
      </c>
      <c r="I81" s="73" t="s">
        <v>15</v>
      </c>
      <c r="J81" s="73" t="s">
        <v>15</v>
      </c>
      <c r="K81" s="73" t="s">
        <v>15</v>
      </c>
      <c r="L81" s="73"/>
      <c r="M81" s="73"/>
      <c r="N81" s="73" t="s">
        <v>15</v>
      </c>
      <c r="O81" s="73" t="s">
        <v>15</v>
      </c>
      <c r="P81" s="73" t="s">
        <v>15</v>
      </c>
      <c r="Q81" s="73"/>
      <c r="R81" s="73" t="s">
        <v>15</v>
      </c>
    </row>
    <row r="82" spans="1:18" x14ac:dyDescent="0.25">
      <c r="A82" s="70" t="s">
        <v>81</v>
      </c>
      <c r="B82" s="71">
        <v>4110</v>
      </c>
      <c r="C82" s="75">
        <v>630</v>
      </c>
      <c r="D82" s="73" t="s">
        <v>15</v>
      </c>
      <c r="E82" s="73"/>
      <c r="F82" s="73" t="s">
        <v>15</v>
      </c>
      <c r="G82" s="73" t="s">
        <v>15</v>
      </c>
      <c r="H82" s="73" t="s">
        <v>15</v>
      </c>
      <c r="I82" s="73" t="s">
        <v>15</v>
      </c>
      <c r="J82" s="73" t="s">
        <v>15</v>
      </c>
      <c r="K82" s="73" t="s">
        <v>15</v>
      </c>
      <c r="L82" s="73"/>
      <c r="M82" s="73"/>
      <c r="N82" s="73" t="s">
        <v>15</v>
      </c>
      <c r="O82" s="73" t="s">
        <v>15</v>
      </c>
      <c r="P82" s="73" t="s">
        <v>15</v>
      </c>
      <c r="Q82" s="73"/>
      <c r="R82" s="73" t="s">
        <v>15</v>
      </c>
    </row>
    <row r="83" spans="1:18" x14ac:dyDescent="0.25">
      <c r="A83" s="76" t="s">
        <v>82</v>
      </c>
      <c r="B83" s="77">
        <v>4111</v>
      </c>
      <c r="C83" s="75">
        <v>640</v>
      </c>
      <c r="D83" s="73" t="s">
        <v>15</v>
      </c>
      <c r="E83" s="73"/>
      <c r="F83" s="73" t="s">
        <v>15</v>
      </c>
      <c r="G83" s="73" t="s">
        <v>15</v>
      </c>
      <c r="H83" s="73" t="s">
        <v>15</v>
      </c>
      <c r="I83" s="73" t="s">
        <v>15</v>
      </c>
      <c r="J83" s="73" t="s">
        <v>15</v>
      </c>
      <c r="K83" s="73" t="s">
        <v>15</v>
      </c>
      <c r="L83" s="73"/>
      <c r="M83" s="73"/>
      <c r="N83" s="73" t="s">
        <v>15</v>
      </c>
      <c r="O83" s="73" t="s">
        <v>15</v>
      </c>
      <c r="P83" s="73" t="s">
        <v>15</v>
      </c>
      <c r="Q83" s="73"/>
      <c r="R83" s="73" t="s">
        <v>15</v>
      </c>
    </row>
    <row r="84" spans="1:18" x14ac:dyDescent="0.25">
      <c r="A84" s="76" t="s">
        <v>83</v>
      </c>
      <c r="B84" s="77">
        <v>4112</v>
      </c>
      <c r="C84" s="75">
        <v>650</v>
      </c>
      <c r="D84" s="73" t="s">
        <v>15</v>
      </c>
      <c r="E84" s="73"/>
      <c r="F84" s="73" t="s">
        <v>15</v>
      </c>
      <c r="G84" s="73" t="s">
        <v>15</v>
      </c>
      <c r="H84" s="73" t="s">
        <v>15</v>
      </c>
      <c r="I84" s="73" t="s">
        <v>15</v>
      </c>
      <c r="J84" s="73" t="s">
        <v>15</v>
      </c>
      <c r="K84" s="73" t="s">
        <v>15</v>
      </c>
      <c r="L84" s="73"/>
      <c r="M84" s="73"/>
      <c r="N84" s="73" t="s">
        <v>15</v>
      </c>
      <c r="O84" s="73" t="s">
        <v>15</v>
      </c>
      <c r="P84" s="73" t="s">
        <v>15</v>
      </c>
      <c r="Q84" s="73"/>
      <c r="R84" s="73" t="s">
        <v>15</v>
      </c>
    </row>
    <row r="85" spans="1:18" x14ac:dyDescent="0.25">
      <c r="A85" s="78" t="s">
        <v>84</v>
      </c>
      <c r="B85" s="77">
        <v>4113</v>
      </c>
      <c r="C85" s="75">
        <v>660</v>
      </c>
      <c r="D85" s="73" t="s">
        <v>15</v>
      </c>
      <c r="E85" s="73"/>
      <c r="F85" s="73" t="s">
        <v>15</v>
      </c>
      <c r="G85" s="73" t="s">
        <v>15</v>
      </c>
      <c r="H85" s="73" t="s">
        <v>15</v>
      </c>
      <c r="I85" s="73" t="s">
        <v>15</v>
      </c>
      <c r="J85" s="73" t="s">
        <v>15</v>
      </c>
      <c r="K85" s="73" t="s">
        <v>15</v>
      </c>
      <c r="L85" s="73"/>
      <c r="M85" s="73"/>
      <c r="N85" s="73" t="s">
        <v>15</v>
      </c>
      <c r="O85" s="73" t="s">
        <v>15</v>
      </c>
      <c r="P85" s="73" t="s">
        <v>15</v>
      </c>
      <c r="Q85" s="73"/>
      <c r="R85" s="73" t="s">
        <v>15</v>
      </c>
    </row>
    <row r="86" spans="1:18" x14ac:dyDescent="0.25">
      <c r="A86" s="70" t="s">
        <v>119</v>
      </c>
      <c r="B86" s="71">
        <v>4120</v>
      </c>
      <c r="C86" s="75">
        <v>670</v>
      </c>
      <c r="D86" s="73" t="s">
        <v>15</v>
      </c>
      <c r="E86" s="73"/>
      <c r="F86" s="73" t="s">
        <v>15</v>
      </c>
      <c r="G86" s="73" t="s">
        <v>15</v>
      </c>
      <c r="H86" s="73" t="s">
        <v>15</v>
      </c>
      <c r="I86" s="73" t="s">
        <v>15</v>
      </c>
      <c r="J86" s="73" t="s">
        <v>15</v>
      </c>
      <c r="K86" s="73" t="s">
        <v>15</v>
      </c>
      <c r="L86" s="73"/>
      <c r="M86" s="73"/>
      <c r="N86" s="73" t="s">
        <v>15</v>
      </c>
      <c r="O86" s="73" t="s">
        <v>15</v>
      </c>
      <c r="P86" s="73" t="s">
        <v>15</v>
      </c>
      <c r="Q86" s="73"/>
      <c r="R86" s="73" t="s">
        <v>15</v>
      </c>
    </row>
    <row r="87" spans="1:18" x14ac:dyDescent="0.25">
      <c r="A87" s="79" t="s">
        <v>120</v>
      </c>
      <c r="B87" s="77">
        <v>4121</v>
      </c>
      <c r="C87" s="75">
        <v>680</v>
      </c>
      <c r="D87" s="73" t="s">
        <v>15</v>
      </c>
      <c r="E87" s="73"/>
      <c r="F87" s="73" t="s">
        <v>15</v>
      </c>
      <c r="G87" s="73" t="s">
        <v>15</v>
      </c>
      <c r="H87" s="73" t="s">
        <v>15</v>
      </c>
      <c r="I87" s="73" t="s">
        <v>15</v>
      </c>
      <c r="J87" s="73" t="s">
        <v>15</v>
      </c>
      <c r="K87" s="73" t="s">
        <v>15</v>
      </c>
      <c r="L87" s="73"/>
      <c r="M87" s="73"/>
      <c r="N87" s="73" t="s">
        <v>15</v>
      </c>
      <c r="O87" s="73" t="s">
        <v>15</v>
      </c>
      <c r="P87" s="73" t="s">
        <v>15</v>
      </c>
      <c r="Q87" s="73"/>
      <c r="R87" s="73" t="s">
        <v>15</v>
      </c>
    </row>
    <row r="88" spans="1:18" x14ac:dyDescent="0.25">
      <c r="A88" s="79" t="s">
        <v>121</v>
      </c>
      <c r="B88" s="77">
        <v>4122</v>
      </c>
      <c r="C88" s="75">
        <v>690</v>
      </c>
      <c r="D88" s="73" t="s">
        <v>15</v>
      </c>
      <c r="E88" s="73"/>
      <c r="F88" s="73" t="s">
        <v>15</v>
      </c>
      <c r="G88" s="73" t="s">
        <v>15</v>
      </c>
      <c r="H88" s="73" t="s">
        <v>15</v>
      </c>
      <c r="I88" s="73" t="s">
        <v>15</v>
      </c>
      <c r="J88" s="73" t="s">
        <v>15</v>
      </c>
      <c r="K88" s="73" t="s">
        <v>15</v>
      </c>
      <c r="L88" s="73"/>
      <c r="M88" s="73"/>
      <c r="N88" s="73" t="s">
        <v>15</v>
      </c>
      <c r="O88" s="73" t="s">
        <v>15</v>
      </c>
      <c r="P88" s="73" t="s">
        <v>15</v>
      </c>
      <c r="Q88" s="73"/>
      <c r="R88" s="73" t="s">
        <v>15</v>
      </c>
    </row>
    <row r="89" spans="1:18" x14ac:dyDescent="0.25">
      <c r="A89" s="76" t="s">
        <v>122</v>
      </c>
      <c r="B89" s="77">
        <v>4123</v>
      </c>
      <c r="C89" s="75">
        <v>700</v>
      </c>
      <c r="D89" s="73" t="s">
        <v>15</v>
      </c>
      <c r="E89" s="73"/>
      <c r="F89" s="73" t="s">
        <v>15</v>
      </c>
      <c r="G89" s="73" t="s">
        <v>15</v>
      </c>
      <c r="H89" s="73" t="s">
        <v>15</v>
      </c>
      <c r="I89" s="73" t="s">
        <v>15</v>
      </c>
      <c r="J89" s="73" t="s">
        <v>15</v>
      </c>
      <c r="K89" s="73" t="s">
        <v>15</v>
      </c>
      <c r="L89" s="73"/>
      <c r="M89" s="73"/>
      <c r="N89" s="73" t="s">
        <v>15</v>
      </c>
      <c r="O89" s="73" t="s">
        <v>15</v>
      </c>
      <c r="P89" s="73" t="s">
        <v>15</v>
      </c>
      <c r="Q89" s="73"/>
      <c r="R89" s="73" t="s">
        <v>15</v>
      </c>
    </row>
    <row r="90" spans="1:18" x14ac:dyDescent="0.25">
      <c r="A90" s="74" t="s">
        <v>85</v>
      </c>
      <c r="B90" s="75">
        <v>4200</v>
      </c>
      <c r="C90" s="75">
        <v>710</v>
      </c>
      <c r="D90" s="73" t="s">
        <v>15</v>
      </c>
      <c r="E90" s="73"/>
      <c r="F90" s="73" t="s">
        <v>15</v>
      </c>
      <c r="G90" s="73" t="s">
        <v>15</v>
      </c>
      <c r="H90" s="73" t="s">
        <v>15</v>
      </c>
      <c r="I90" s="73" t="s">
        <v>15</v>
      </c>
      <c r="J90" s="73" t="s">
        <v>15</v>
      </c>
      <c r="K90" s="73" t="s">
        <v>15</v>
      </c>
      <c r="L90" s="73"/>
      <c r="M90" s="73"/>
      <c r="N90" s="73" t="s">
        <v>15</v>
      </c>
      <c r="O90" s="73" t="s">
        <v>15</v>
      </c>
      <c r="P90" s="73" t="s">
        <v>15</v>
      </c>
      <c r="Q90" s="73"/>
      <c r="R90" s="73" t="s">
        <v>15</v>
      </c>
    </row>
    <row r="91" spans="1:18" x14ac:dyDescent="0.25">
      <c r="A91" s="70" t="s">
        <v>86</v>
      </c>
      <c r="B91" s="71">
        <v>4210</v>
      </c>
      <c r="C91" s="75">
        <v>720</v>
      </c>
      <c r="D91" s="73" t="s">
        <v>15</v>
      </c>
      <c r="E91" s="73"/>
      <c r="F91" s="73" t="s">
        <v>15</v>
      </c>
      <c r="G91" s="73" t="s">
        <v>15</v>
      </c>
      <c r="H91" s="73" t="s">
        <v>15</v>
      </c>
      <c r="I91" s="73" t="s">
        <v>15</v>
      </c>
      <c r="J91" s="73" t="s">
        <v>15</v>
      </c>
      <c r="K91" s="73" t="s">
        <v>15</v>
      </c>
      <c r="L91" s="73"/>
      <c r="M91" s="73"/>
      <c r="N91" s="73" t="s">
        <v>15</v>
      </c>
      <c r="O91" s="73" t="s">
        <v>15</v>
      </c>
      <c r="P91" s="73" t="s">
        <v>15</v>
      </c>
      <c r="Q91" s="73"/>
      <c r="R91" s="73" t="s">
        <v>15</v>
      </c>
    </row>
    <row r="92" spans="1:18" x14ac:dyDescent="0.25">
      <c r="A92" s="70" t="s">
        <v>123</v>
      </c>
      <c r="B92" s="71">
        <v>4220</v>
      </c>
      <c r="C92" s="75">
        <v>730</v>
      </c>
      <c r="D92" s="73" t="s">
        <v>15</v>
      </c>
      <c r="E92" s="73"/>
      <c r="F92" s="73" t="s">
        <v>15</v>
      </c>
      <c r="G92" s="73" t="s">
        <v>15</v>
      </c>
      <c r="H92" s="73" t="s">
        <v>15</v>
      </c>
      <c r="I92" s="73" t="s">
        <v>15</v>
      </c>
      <c r="J92" s="73" t="s">
        <v>15</v>
      </c>
      <c r="K92" s="73" t="s">
        <v>15</v>
      </c>
      <c r="L92" s="73"/>
      <c r="M92" s="73"/>
      <c r="N92" s="73" t="s">
        <v>15</v>
      </c>
      <c r="O92" s="73" t="s">
        <v>15</v>
      </c>
      <c r="P92" s="73" t="s">
        <v>15</v>
      </c>
      <c r="Q92" s="73"/>
      <c r="R92" s="73" t="s">
        <v>15</v>
      </c>
    </row>
    <row r="93" spans="1:18" x14ac:dyDescent="0.25">
      <c r="A93" s="80"/>
      <c r="B93" s="81"/>
      <c r="C93" s="82"/>
      <c r="D93" s="83"/>
      <c r="E93" s="83"/>
      <c r="F93" s="83"/>
      <c r="J93" s="84"/>
      <c r="K93" s="84"/>
      <c r="L93" s="84"/>
      <c r="M93" s="84"/>
      <c r="N93" s="84"/>
      <c r="O93" s="84"/>
      <c r="P93" s="84"/>
      <c r="Q93" s="84"/>
      <c r="R93" s="84"/>
    </row>
  </sheetData>
  <mergeCells count="27">
    <mergeCell ref="O10:P10"/>
    <mergeCell ref="Q10:R11"/>
    <mergeCell ref="E11:E13"/>
    <mergeCell ref="F11:F13"/>
    <mergeCell ref="K11:K13"/>
    <mergeCell ref="L11:N11"/>
    <mergeCell ref="O11:O13"/>
    <mergeCell ref="P11:P13"/>
    <mergeCell ref="L12:L13"/>
    <mergeCell ref="M12:N12"/>
    <mergeCell ref="Q12:Q13"/>
    <mergeCell ref="R12:R13"/>
    <mergeCell ref="G10:G13"/>
    <mergeCell ref="H10:H13"/>
    <mergeCell ref="I10:I13"/>
    <mergeCell ref="J10:J13"/>
    <mergeCell ref="K10:N10"/>
    <mergeCell ref="A10:A13"/>
    <mergeCell ref="B10:B13"/>
    <mergeCell ref="C10:C13"/>
    <mergeCell ref="D10:D13"/>
    <mergeCell ref="E10:F10"/>
    <mergeCell ref="J1:R2"/>
    <mergeCell ref="A3:R3"/>
    <mergeCell ref="A4:J4"/>
    <mergeCell ref="A6:R6"/>
    <mergeCell ref="Q8:R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opLeftCell="A67" workbookViewId="0">
      <selection activeCell="H7" sqref="H7"/>
    </sheetView>
  </sheetViews>
  <sheetFormatPr defaultRowHeight="15" x14ac:dyDescent="0.25"/>
  <cols>
    <col min="1" max="1" width="49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2"/>
      <c r="I1" s="108" t="s">
        <v>124</v>
      </c>
      <c r="J1" s="108"/>
      <c r="K1" s="108"/>
      <c r="L1" s="108"/>
      <c r="M1" s="108"/>
      <c r="N1" s="2"/>
    </row>
    <row r="2" spans="1:14" x14ac:dyDescent="0.25">
      <c r="A2" s="1"/>
      <c r="B2" s="1"/>
      <c r="C2" s="1"/>
      <c r="D2" s="1"/>
      <c r="E2" s="1"/>
      <c r="F2" s="1"/>
      <c r="G2" s="2"/>
      <c r="H2" s="2"/>
      <c r="I2" s="108"/>
      <c r="J2" s="108"/>
      <c r="K2" s="108"/>
      <c r="L2" s="108"/>
      <c r="M2" s="108"/>
      <c r="N2" s="2"/>
    </row>
    <row r="3" spans="1:14" x14ac:dyDescent="0.25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2"/>
    </row>
    <row r="4" spans="1:14" x14ac:dyDescent="0.25">
      <c r="A4" s="109" t="s">
        <v>125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3"/>
    </row>
    <row r="5" spans="1:14" x14ac:dyDescent="0.25">
      <c r="A5" s="110" t="str">
        <f>IF([1]ЗАПОЛНИТЬ!$F$7=1,CONCATENATE([1]шапки!A4),CONCATENATE([1]шапки!A4,[1]шапки!C4))</f>
        <v xml:space="preserve">(форма № 4-2д, </v>
      </c>
      <c r="B5" s="110"/>
      <c r="C5" s="110"/>
      <c r="D5" s="4" t="str">
        <f>IF([1]ЗАПОЛНИТЬ!$F$7=1,[1]шапки!C4,[1]шапки!D4)</f>
        <v>№ 4-2м),</v>
      </c>
      <c r="E5" s="3" t="str">
        <f>IF([1]ЗАПОЛНИТЬ!$F$7=1,[1]шапки!D4,"")</f>
        <v/>
      </c>
      <c r="F5" s="3"/>
      <c r="G5" s="52"/>
      <c r="H5" s="52"/>
      <c r="I5" s="3"/>
      <c r="J5" s="3"/>
      <c r="K5" s="3"/>
      <c r="L5" s="3"/>
      <c r="M5" s="3"/>
      <c r="N5" s="3"/>
    </row>
    <row r="6" spans="1:14" x14ac:dyDescent="0.25">
      <c r="A6" s="109" t="s">
        <v>137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"/>
    </row>
    <row r="7" spans="1:14" ht="18.75" x14ac:dyDescent="0.3">
      <c r="A7" s="5"/>
      <c r="B7" s="36"/>
      <c r="C7" s="36" t="s">
        <v>99</v>
      </c>
      <c r="D7" s="36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5.75" thickBot="1" x14ac:dyDescent="0.3">
      <c r="A8" s="7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6.5" thickTop="1" thickBot="1" x14ac:dyDescent="0.3">
      <c r="A9" s="112" t="s">
        <v>4</v>
      </c>
      <c r="B9" s="112" t="s">
        <v>5</v>
      </c>
      <c r="C9" s="112" t="s">
        <v>6</v>
      </c>
      <c r="D9" s="112" t="s">
        <v>126</v>
      </c>
      <c r="E9" s="112" t="s">
        <v>9</v>
      </c>
      <c r="F9" s="112"/>
      <c r="G9" s="112" t="s">
        <v>101</v>
      </c>
      <c r="H9" s="112" t="s">
        <v>127</v>
      </c>
      <c r="I9" s="112" t="s">
        <v>10</v>
      </c>
      <c r="J9" s="112" t="s">
        <v>11</v>
      </c>
      <c r="K9" s="112"/>
      <c r="L9" s="112" t="s">
        <v>12</v>
      </c>
      <c r="M9" s="116" t="s">
        <v>13</v>
      </c>
      <c r="N9" s="116"/>
    </row>
    <row r="10" spans="1:14" ht="16.5" thickTop="1" thickBot="1" x14ac:dyDescent="0.3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6"/>
      <c r="N10" s="116"/>
    </row>
    <row r="11" spans="1:14" ht="42.75" thickTop="1" thickBot="1" x14ac:dyDescent="0.3">
      <c r="A11" s="112"/>
      <c r="B11" s="112"/>
      <c r="C11" s="112"/>
      <c r="D11" s="112"/>
      <c r="E11" s="13" t="s">
        <v>93</v>
      </c>
      <c r="F11" s="32" t="s">
        <v>94</v>
      </c>
      <c r="G11" s="112"/>
      <c r="H11" s="112"/>
      <c r="I11" s="112"/>
      <c r="J11" s="13" t="s">
        <v>93</v>
      </c>
      <c r="K11" s="32" t="s">
        <v>128</v>
      </c>
      <c r="L11" s="112"/>
      <c r="M11" s="13" t="s">
        <v>93</v>
      </c>
      <c r="N11" s="33" t="s">
        <v>94</v>
      </c>
    </row>
    <row r="12" spans="1:14" ht="16.5" thickTop="1" thickBo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8</v>
      </c>
      <c r="J12" s="9">
        <v>9</v>
      </c>
      <c r="K12" s="9">
        <v>10</v>
      </c>
      <c r="L12" s="9">
        <v>12</v>
      </c>
      <c r="M12" s="9">
        <v>11</v>
      </c>
      <c r="N12" s="9">
        <v>12</v>
      </c>
    </row>
    <row r="13" spans="1:14" ht="16.5" thickTop="1" thickBot="1" x14ac:dyDescent="0.3">
      <c r="A13" s="9" t="s">
        <v>110</v>
      </c>
      <c r="B13" s="10" t="s">
        <v>15</v>
      </c>
      <c r="C13" s="11" t="s">
        <v>16</v>
      </c>
      <c r="D13" s="12">
        <f>SUM(D14:D18)</f>
        <v>0</v>
      </c>
      <c r="E13" s="54">
        <v>0</v>
      </c>
      <c r="F13" s="54">
        <v>0</v>
      </c>
      <c r="G13" s="54">
        <v>0</v>
      </c>
      <c r="H13" s="12">
        <f>H16</f>
        <v>0</v>
      </c>
      <c r="I13" s="12">
        <f>SUM(I14:I17)</f>
        <v>9783.4699999999993</v>
      </c>
      <c r="J13" s="55" t="s">
        <v>15</v>
      </c>
      <c r="K13" s="55" t="s">
        <v>15</v>
      </c>
      <c r="L13" s="55" t="s">
        <v>15</v>
      </c>
      <c r="M13" s="12">
        <f>E13-F13-G13+I13-J19-K19</f>
        <v>1.3999999999996362</v>
      </c>
      <c r="N13" s="12">
        <v>0</v>
      </c>
    </row>
    <row r="14" spans="1:14" ht="16.5" thickTop="1" thickBot="1" x14ac:dyDescent="0.3">
      <c r="A14" s="56" t="s">
        <v>129</v>
      </c>
      <c r="B14" s="10" t="s">
        <v>15</v>
      </c>
      <c r="C14" s="11" t="s">
        <v>18</v>
      </c>
      <c r="D14" s="59">
        <v>0</v>
      </c>
      <c r="E14" s="55" t="s">
        <v>15</v>
      </c>
      <c r="F14" s="55" t="s">
        <v>15</v>
      </c>
      <c r="G14" s="55" t="s">
        <v>15</v>
      </c>
      <c r="H14" s="55" t="s">
        <v>15</v>
      </c>
      <c r="I14" s="59">
        <v>9783.4699999999993</v>
      </c>
      <c r="J14" s="55" t="s">
        <v>15</v>
      </c>
      <c r="K14" s="55" t="s">
        <v>15</v>
      </c>
      <c r="L14" s="55" t="s">
        <v>15</v>
      </c>
      <c r="M14" s="55" t="s">
        <v>15</v>
      </c>
      <c r="N14" s="55" t="s">
        <v>15</v>
      </c>
    </row>
    <row r="15" spans="1:14" ht="34.5" thickTop="1" thickBot="1" x14ac:dyDescent="0.3">
      <c r="A15" s="85" t="s">
        <v>130</v>
      </c>
      <c r="B15" s="10" t="s">
        <v>15</v>
      </c>
      <c r="C15" s="11" t="s">
        <v>20</v>
      </c>
      <c r="D15" s="59">
        <v>0</v>
      </c>
      <c r="E15" s="55" t="s">
        <v>15</v>
      </c>
      <c r="F15" s="55" t="s">
        <v>15</v>
      </c>
      <c r="G15" s="55" t="s">
        <v>15</v>
      </c>
      <c r="H15" s="55" t="s">
        <v>15</v>
      </c>
      <c r="I15" s="59">
        <v>0</v>
      </c>
      <c r="J15" s="55" t="s">
        <v>15</v>
      </c>
      <c r="K15" s="55" t="s">
        <v>15</v>
      </c>
      <c r="L15" s="55" t="s">
        <v>15</v>
      </c>
      <c r="M15" s="55" t="s">
        <v>15</v>
      </c>
      <c r="N15" s="55" t="s">
        <v>15</v>
      </c>
    </row>
    <row r="16" spans="1:14" ht="59.25" thickTop="1" thickBot="1" x14ac:dyDescent="0.3">
      <c r="A16" s="85" t="s">
        <v>131</v>
      </c>
      <c r="B16" s="10" t="s">
        <v>15</v>
      </c>
      <c r="C16" s="11" t="s">
        <v>22</v>
      </c>
      <c r="D16" s="59">
        <v>0</v>
      </c>
      <c r="E16" s="55" t="s">
        <v>15</v>
      </c>
      <c r="F16" s="55" t="s">
        <v>15</v>
      </c>
      <c r="G16" s="55" t="s">
        <v>15</v>
      </c>
      <c r="H16" s="30">
        <v>0</v>
      </c>
      <c r="I16" s="59">
        <v>0</v>
      </c>
      <c r="J16" s="55" t="s">
        <v>15</v>
      </c>
      <c r="K16" s="55" t="s">
        <v>15</v>
      </c>
      <c r="L16" s="55" t="s">
        <v>15</v>
      </c>
      <c r="M16" s="55" t="s">
        <v>15</v>
      </c>
      <c r="N16" s="55" t="s">
        <v>15</v>
      </c>
    </row>
    <row r="17" spans="1:14" ht="18" thickTop="1" thickBot="1" x14ac:dyDescent="0.3">
      <c r="A17" s="85" t="s">
        <v>132</v>
      </c>
      <c r="B17" s="10" t="s">
        <v>15</v>
      </c>
      <c r="C17" s="11" t="s">
        <v>24</v>
      </c>
      <c r="D17" s="59">
        <v>0</v>
      </c>
      <c r="E17" s="55" t="s">
        <v>15</v>
      </c>
      <c r="F17" s="55" t="s">
        <v>15</v>
      </c>
      <c r="G17" s="55" t="s">
        <v>15</v>
      </c>
      <c r="H17" s="55" t="s">
        <v>15</v>
      </c>
      <c r="I17" s="59">
        <v>0</v>
      </c>
      <c r="J17" s="55" t="s">
        <v>15</v>
      </c>
      <c r="K17" s="55" t="s">
        <v>15</v>
      </c>
      <c r="L17" s="55" t="s">
        <v>15</v>
      </c>
      <c r="M17" s="55" t="s">
        <v>15</v>
      </c>
      <c r="N17" s="55" t="s">
        <v>15</v>
      </c>
    </row>
    <row r="18" spans="1:14" ht="16.5" thickTop="1" thickBot="1" x14ac:dyDescent="0.3">
      <c r="A18" s="56" t="s">
        <v>115</v>
      </c>
      <c r="B18" s="10" t="s">
        <v>15</v>
      </c>
      <c r="C18" s="11" t="s">
        <v>26</v>
      </c>
      <c r="D18" s="59">
        <v>0</v>
      </c>
      <c r="E18" s="55" t="s">
        <v>15</v>
      </c>
      <c r="F18" s="55" t="s">
        <v>15</v>
      </c>
      <c r="G18" s="55" t="s">
        <v>15</v>
      </c>
      <c r="H18" s="55" t="s">
        <v>15</v>
      </c>
      <c r="I18" s="55" t="s">
        <v>15</v>
      </c>
      <c r="J18" s="55" t="s">
        <v>15</v>
      </c>
      <c r="K18" s="55" t="s">
        <v>15</v>
      </c>
      <c r="L18" s="55" t="s">
        <v>15</v>
      </c>
      <c r="M18" s="55" t="s">
        <v>15</v>
      </c>
      <c r="N18" s="55" t="s">
        <v>15</v>
      </c>
    </row>
    <row r="19" spans="1:14" ht="16.5" thickTop="1" thickBot="1" x14ac:dyDescent="0.3">
      <c r="A19" s="86" t="s">
        <v>133</v>
      </c>
      <c r="B19" s="10" t="s">
        <v>15</v>
      </c>
      <c r="C19" s="11" t="s">
        <v>28</v>
      </c>
      <c r="D19" s="12">
        <f>D21+D56+D79+D88</f>
        <v>9783</v>
      </c>
      <c r="E19" s="55" t="s">
        <v>15</v>
      </c>
      <c r="F19" s="55" t="s">
        <v>15</v>
      </c>
      <c r="G19" s="55" t="s">
        <v>15</v>
      </c>
      <c r="H19" s="55" t="s">
        <v>15</v>
      </c>
      <c r="I19" s="55" t="s">
        <v>15</v>
      </c>
      <c r="J19" s="12">
        <f>J21+J56+J79+J88</f>
        <v>9782.07</v>
      </c>
      <c r="K19" s="12">
        <f>K21+K56+K79+K88</f>
        <v>0</v>
      </c>
      <c r="L19" s="12">
        <f>L21+L56+L79+L88</f>
        <v>0</v>
      </c>
      <c r="M19" s="55" t="s">
        <v>15</v>
      </c>
      <c r="N19" s="55" t="s">
        <v>15</v>
      </c>
    </row>
    <row r="20" spans="1:14" ht="16.5" thickTop="1" thickBot="1" x14ac:dyDescent="0.3">
      <c r="A20" s="87" t="s">
        <v>96</v>
      </c>
      <c r="B20" s="88"/>
      <c r="C20" s="89"/>
      <c r="D20" s="30"/>
      <c r="E20" s="55"/>
      <c r="F20" s="55"/>
      <c r="G20" s="55"/>
      <c r="H20" s="55"/>
      <c r="I20" s="55"/>
      <c r="J20" s="30"/>
      <c r="K20" s="30"/>
      <c r="L20" s="30"/>
      <c r="M20" s="55"/>
      <c r="N20" s="55"/>
    </row>
    <row r="21" spans="1:14" ht="16.5" thickTop="1" thickBot="1" x14ac:dyDescent="0.3">
      <c r="A21" s="10" t="s">
        <v>97</v>
      </c>
      <c r="B21" s="10">
        <v>2000</v>
      </c>
      <c r="C21" s="11" t="s">
        <v>30</v>
      </c>
      <c r="D21" s="12">
        <f>D22+D27+D44+D47+D51+D55</f>
        <v>9483</v>
      </c>
      <c r="E21" s="55" t="s">
        <v>15</v>
      </c>
      <c r="F21" s="55" t="s">
        <v>15</v>
      </c>
      <c r="G21" s="55" t="s">
        <v>15</v>
      </c>
      <c r="H21" s="55" t="s">
        <v>15</v>
      </c>
      <c r="I21" s="55" t="s">
        <v>15</v>
      </c>
      <c r="J21" s="12">
        <f>J22+J27+J44+J47+J51+J55</f>
        <v>9482.07</v>
      </c>
      <c r="K21" s="12">
        <f>K22+K27+K44+K47+K51+K55</f>
        <v>0</v>
      </c>
      <c r="L21" s="12">
        <f>L22+L27+L44+L47+L51+L55</f>
        <v>0</v>
      </c>
      <c r="M21" s="55" t="s">
        <v>15</v>
      </c>
      <c r="N21" s="55" t="s">
        <v>15</v>
      </c>
    </row>
    <row r="22" spans="1:14" ht="16.5" thickTop="1" thickBot="1" x14ac:dyDescent="0.3">
      <c r="A22" s="14" t="s">
        <v>19</v>
      </c>
      <c r="B22" s="10">
        <v>2100</v>
      </c>
      <c r="C22" s="11" t="s">
        <v>32</v>
      </c>
      <c r="D22" s="12">
        <f>D23+D26</f>
        <v>0</v>
      </c>
      <c r="E22" s="55" t="s">
        <v>15</v>
      </c>
      <c r="F22" s="55" t="s">
        <v>15</v>
      </c>
      <c r="G22" s="55" t="s">
        <v>15</v>
      </c>
      <c r="H22" s="55" t="s">
        <v>15</v>
      </c>
      <c r="I22" s="55" t="s">
        <v>15</v>
      </c>
      <c r="J22" s="12">
        <f>J23+J26</f>
        <v>0</v>
      </c>
      <c r="K22" s="12">
        <f>K23+K26</f>
        <v>0</v>
      </c>
      <c r="L22" s="12">
        <f>L23+L26</f>
        <v>0</v>
      </c>
      <c r="M22" s="55" t="s">
        <v>15</v>
      </c>
      <c r="N22" s="55" t="s">
        <v>15</v>
      </c>
    </row>
    <row r="23" spans="1:14" ht="16.5" thickTop="1" thickBot="1" x14ac:dyDescent="0.3">
      <c r="A23" s="15" t="s">
        <v>21</v>
      </c>
      <c r="B23" s="16">
        <v>2110</v>
      </c>
      <c r="C23" s="17" t="s">
        <v>134</v>
      </c>
      <c r="D23" s="39">
        <f>SUM(D24:D25)</f>
        <v>0</v>
      </c>
      <c r="E23" s="55" t="s">
        <v>15</v>
      </c>
      <c r="F23" s="55" t="s">
        <v>15</v>
      </c>
      <c r="G23" s="55" t="s">
        <v>15</v>
      </c>
      <c r="H23" s="55" t="s">
        <v>15</v>
      </c>
      <c r="I23" s="55" t="s">
        <v>15</v>
      </c>
      <c r="J23" s="39">
        <f>SUM(J24:J25)</f>
        <v>0</v>
      </c>
      <c r="K23" s="39">
        <f>SUM(K24:K25)</f>
        <v>0</v>
      </c>
      <c r="L23" s="39">
        <f>SUM(L24:L25)</f>
        <v>0</v>
      </c>
      <c r="M23" s="55" t="s">
        <v>15</v>
      </c>
      <c r="N23" s="55" t="s">
        <v>15</v>
      </c>
    </row>
    <row r="24" spans="1:14" ht="16.5" thickTop="1" thickBot="1" x14ac:dyDescent="0.3">
      <c r="A24" s="18" t="s">
        <v>23</v>
      </c>
      <c r="B24" s="13">
        <v>2111</v>
      </c>
      <c r="C24" s="13">
        <v>110</v>
      </c>
      <c r="D24" s="59">
        <v>0</v>
      </c>
      <c r="E24" s="55" t="s">
        <v>15</v>
      </c>
      <c r="F24" s="55" t="s">
        <v>15</v>
      </c>
      <c r="G24" s="55" t="s">
        <v>15</v>
      </c>
      <c r="H24" s="55" t="s">
        <v>15</v>
      </c>
      <c r="I24" s="55" t="s">
        <v>15</v>
      </c>
      <c r="J24" s="59">
        <v>0</v>
      </c>
      <c r="K24" s="59">
        <v>0</v>
      </c>
      <c r="L24" s="59">
        <v>0</v>
      </c>
      <c r="M24" s="55" t="s">
        <v>15</v>
      </c>
      <c r="N24" s="55" t="s">
        <v>15</v>
      </c>
    </row>
    <row r="25" spans="1:14" ht="16.5" thickTop="1" thickBot="1" x14ac:dyDescent="0.3">
      <c r="A25" s="18" t="s">
        <v>25</v>
      </c>
      <c r="B25" s="13">
        <v>2112</v>
      </c>
      <c r="C25" s="13">
        <v>120</v>
      </c>
      <c r="D25" s="59">
        <v>0</v>
      </c>
      <c r="E25" s="55" t="s">
        <v>15</v>
      </c>
      <c r="F25" s="55" t="s">
        <v>15</v>
      </c>
      <c r="G25" s="55" t="s">
        <v>15</v>
      </c>
      <c r="H25" s="55" t="s">
        <v>15</v>
      </c>
      <c r="I25" s="55" t="s">
        <v>15</v>
      </c>
      <c r="J25" s="59">
        <v>0</v>
      </c>
      <c r="K25" s="59">
        <v>0</v>
      </c>
      <c r="L25" s="59">
        <v>0</v>
      </c>
      <c r="M25" s="55" t="s">
        <v>15</v>
      </c>
      <c r="N25" s="55" t="s">
        <v>15</v>
      </c>
    </row>
    <row r="26" spans="1:14" ht="16.5" thickTop="1" thickBot="1" x14ac:dyDescent="0.3">
      <c r="A26" s="20" t="s">
        <v>27</v>
      </c>
      <c r="B26" s="16">
        <v>2120</v>
      </c>
      <c r="C26" s="16">
        <v>130</v>
      </c>
      <c r="D26" s="61">
        <v>0</v>
      </c>
      <c r="E26" s="55" t="s">
        <v>15</v>
      </c>
      <c r="F26" s="55" t="s">
        <v>15</v>
      </c>
      <c r="G26" s="55" t="s">
        <v>15</v>
      </c>
      <c r="H26" s="55" t="s">
        <v>15</v>
      </c>
      <c r="I26" s="55" t="s">
        <v>15</v>
      </c>
      <c r="J26" s="61">
        <v>0</v>
      </c>
      <c r="K26" s="61">
        <v>0</v>
      </c>
      <c r="L26" s="61">
        <v>0</v>
      </c>
      <c r="M26" s="55" t="s">
        <v>15</v>
      </c>
      <c r="N26" s="55" t="s">
        <v>15</v>
      </c>
    </row>
    <row r="27" spans="1:14" ht="16.5" thickTop="1" thickBot="1" x14ac:dyDescent="0.3">
      <c r="A27" s="21" t="s">
        <v>29</v>
      </c>
      <c r="B27" s="10">
        <v>2200</v>
      </c>
      <c r="C27" s="10">
        <v>140</v>
      </c>
      <c r="D27" s="12">
        <f>SUM(D28:D34)+D41</f>
        <v>9483</v>
      </c>
      <c r="E27" s="55" t="s">
        <v>15</v>
      </c>
      <c r="F27" s="55" t="s">
        <v>15</v>
      </c>
      <c r="G27" s="55" t="s">
        <v>15</v>
      </c>
      <c r="H27" s="55" t="s">
        <v>15</v>
      </c>
      <c r="I27" s="55" t="s">
        <v>15</v>
      </c>
      <c r="J27" s="12">
        <f>SUM(J28:J34)+J41</f>
        <v>9482.07</v>
      </c>
      <c r="K27" s="12">
        <f>SUM(K28:K34)+K41</f>
        <v>0</v>
      </c>
      <c r="L27" s="12">
        <f>SUM(L28:L34)+L41</f>
        <v>0</v>
      </c>
      <c r="M27" s="55" t="s">
        <v>15</v>
      </c>
      <c r="N27" s="55" t="s">
        <v>15</v>
      </c>
    </row>
    <row r="28" spans="1:14" ht="16.5" thickTop="1" thickBot="1" x14ac:dyDescent="0.3">
      <c r="A28" s="15" t="s">
        <v>31</v>
      </c>
      <c r="B28" s="16">
        <v>2210</v>
      </c>
      <c r="C28" s="16">
        <v>150</v>
      </c>
      <c r="D28" s="61">
        <v>6531</v>
      </c>
      <c r="E28" s="55" t="s">
        <v>15</v>
      </c>
      <c r="F28" s="55" t="s">
        <v>15</v>
      </c>
      <c r="G28" s="55" t="s">
        <v>15</v>
      </c>
      <c r="H28" s="55" t="s">
        <v>15</v>
      </c>
      <c r="I28" s="55" t="s">
        <v>15</v>
      </c>
      <c r="J28" s="61">
        <v>6530.41</v>
      </c>
      <c r="K28" s="61">
        <v>0</v>
      </c>
      <c r="L28" s="61">
        <v>0</v>
      </c>
      <c r="M28" s="55" t="s">
        <v>15</v>
      </c>
      <c r="N28" s="55" t="s">
        <v>15</v>
      </c>
    </row>
    <row r="29" spans="1:14" ht="16.5" thickTop="1" thickBot="1" x14ac:dyDescent="0.3">
      <c r="A29" s="15" t="s">
        <v>33</v>
      </c>
      <c r="B29" s="16">
        <v>2220</v>
      </c>
      <c r="C29" s="16">
        <v>160</v>
      </c>
      <c r="D29" s="61">
        <v>0</v>
      </c>
      <c r="E29" s="55" t="s">
        <v>15</v>
      </c>
      <c r="F29" s="55" t="s">
        <v>15</v>
      </c>
      <c r="G29" s="55" t="s">
        <v>15</v>
      </c>
      <c r="H29" s="55" t="s">
        <v>15</v>
      </c>
      <c r="I29" s="55" t="s">
        <v>15</v>
      </c>
      <c r="J29" s="61">
        <v>0</v>
      </c>
      <c r="K29" s="61">
        <v>0</v>
      </c>
      <c r="L29" s="61">
        <v>0</v>
      </c>
      <c r="M29" s="55" t="s">
        <v>15</v>
      </c>
      <c r="N29" s="55" t="s">
        <v>15</v>
      </c>
    </row>
    <row r="30" spans="1:14" ht="16.5" thickTop="1" thickBot="1" x14ac:dyDescent="0.3">
      <c r="A30" s="15" t="s">
        <v>34</v>
      </c>
      <c r="B30" s="16">
        <v>2230</v>
      </c>
      <c r="C30" s="16">
        <v>170</v>
      </c>
      <c r="D30" s="61">
        <v>2952</v>
      </c>
      <c r="E30" s="55" t="s">
        <v>15</v>
      </c>
      <c r="F30" s="55" t="s">
        <v>15</v>
      </c>
      <c r="G30" s="55" t="s">
        <v>15</v>
      </c>
      <c r="H30" s="55" t="s">
        <v>15</v>
      </c>
      <c r="I30" s="55" t="s">
        <v>15</v>
      </c>
      <c r="J30" s="61">
        <v>2951.66</v>
      </c>
      <c r="K30" s="61">
        <v>0</v>
      </c>
      <c r="L30" s="61">
        <v>0</v>
      </c>
      <c r="M30" s="55" t="s">
        <v>15</v>
      </c>
      <c r="N30" s="55" t="s">
        <v>15</v>
      </c>
    </row>
    <row r="31" spans="1:14" ht="16.5" thickTop="1" thickBot="1" x14ac:dyDescent="0.3">
      <c r="A31" s="15" t="s">
        <v>35</v>
      </c>
      <c r="B31" s="16">
        <v>2240</v>
      </c>
      <c r="C31" s="16">
        <v>180</v>
      </c>
      <c r="D31" s="61">
        <v>0</v>
      </c>
      <c r="E31" s="55" t="s">
        <v>15</v>
      </c>
      <c r="F31" s="55" t="s">
        <v>15</v>
      </c>
      <c r="G31" s="55" t="s">
        <v>15</v>
      </c>
      <c r="H31" s="55" t="s">
        <v>15</v>
      </c>
      <c r="I31" s="55" t="s">
        <v>15</v>
      </c>
      <c r="J31" s="61">
        <v>0</v>
      </c>
      <c r="K31" s="61">
        <v>0</v>
      </c>
      <c r="L31" s="61">
        <v>0</v>
      </c>
      <c r="M31" s="55" t="s">
        <v>15</v>
      </c>
      <c r="N31" s="55" t="s">
        <v>15</v>
      </c>
    </row>
    <row r="32" spans="1:14" ht="16.5" thickTop="1" thickBot="1" x14ac:dyDescent="0.3">
      <c r="A32" s="15" t="s">
        <v>36</v>
      </c>
      <c r="B32" s="16">
        <v>2250</v>
      </c>
      <c r="C32" s="16">
        <v>190</v>
      </c>
      <c r="D32" s="61">
        <v>0</v>
      </c>
      <c r="E32" s="55" t="s">
        <v>15</v>
      </c>
      <c r="F32" s="55" t="s">
        <v>15</v>
      </c>
      <c r="G32" s="55" t="s">
        <v>15</v>
      </c>
      <c r="H32" s="55" t="s">
        <v>15</v>
      </c>
      <c r="I32" s="55" t="s">
        <v>15</v>
      </c>
      <c r="J32" s="61">
        <v>0</v>
      </c>
      <c r="K32" s="61">
        <v>0</v>
      </c>
      <c r="L32" s="61">
        <v>0</v>
      </c>
      <c r="M32" s="55" t="s">
        <v>15</v>
      </c>
      <c r="N32" s="55" t="s">
        <v>15</v>
      </c>
    </row>
    <row r="33" spans="1:14" ht="16.5" thickTop="1" thickBot="1" x14ac:dyDescent="0.3">
      <c r="A33" s="20" t="s">
        <v>37</v>
      </c>
      <c r="B33" s="16">
        <v>2260</v>
      </c>
      <c r="C33" s="16">
        <v>200</v>
      </c>
      <c r="D33" s="61">
        <v>0</v>
      </c>
      <c r="E33" s="55" t="s">
        <v>15</v>
      </c>
      <c r="F33" s="55" t="s">
        <v>15</v>
      </c>
      <c r="G33" s="55" t="s">
        <v>15</v>
      </c>
      <c r="H33" s="55" t="s">
        <v>15</v>
      </c>
      <c r="I33" s="55" t="s">
        <v>15</v>
      </c>
      <c r="J33" s="61">
        <v>0</v>
      </c>
      <c r="K33" s="61">
        <v>0</v>
      </c>
      <c r="L33" s="61">
        <v>0</v>
      </c>
      <c r="M33" s="55" t="s">
        <v>15</v>
      </c>
      <c r="N33" s="55" t="s">
        <v>15</v>
      </c>
    </row>
    <row r="34" spans="1:14" ht="16.5" thickTop="1" thickBot="1" x14ac:dyDescent="0.3">
      <c r="A34" s="20" t="s">
        <v>38</v>
      </c>
      <c r="B34" s="16">
        <v>2270</v>
      </c>
      <c r="C34" s="16">
        <v>210</v>
      </c>
      <c r="D34" s="39">
        <f>SUM(D35:D40)</f>
        <v>0</v>
      </c>
      <c r="E34" s="55" t="s">
        <v>15</v>
      </c>
      <c r="F34" s="55" t="s">
        <v>15</v>
      </c>
      <c r="G34" s="55" t="s">
        <v>15</v>
      </c>
      <c r="H34" s="55" t="s">
        <v>15</v>
      </c>
      <c r="I34" s="55" t="s">
        <v>15</v>
      </c>
      <c r="J34" s="39">
        <f>SUM(J35:J40)</f>
        <v>0</v>
      </c>
      <c r="K34" s="39">
        <f>SUM(K35:K40)</f>
        <v>0</v>
      </c>
      <c r="L34" s="39">
        <f>SUM(L35:L40)</f>
        <v>0</v>
      </c>
      <c r="M34" s="55" t="s">
        <v>15</v>
      </c>
      <c r="N34" s="55" t="s">
        <v>15</v>
      </c>
    </row>
    <row r="35" spans="1:14" ht="16.5" thickTop="1" thickBot="1" x14ac:dyDescent="0.3">
      <c r="A35" s="18" t="s">
        <v>39</v>
      </c>
      <c r="B35" s="13">
        <v>2271</v>
      </c>
      <c r="C35" s="13">
        <v>220</v>
      </c>
      <c r="D35" s="59">
        <v>0</v>
      </c>
      <c r="E35" s="55" t="s">
        <v>15</v>
      </c>
      <c r="F35" s="55" t="s">
        <v>15</v>
      </c>
      <c r="G35" s="55" t="s">
        <v>15</v>
      </c>
      <c r="H35" s="55" t="s">
        <v>15</v>
      </c>
      <c r="I35" s="55" t="s">
        <v>15</v>
      </c>
      <c r="J35" s="59">
        <v>0</v>
      </c>
      <c r="K35" s="59">
        <v>0</v>
      </c>
      <c r="L35" s="59">
        <v>0</v>
      </c>
      <c r="M35" s="55" t="s">
        <v>15</v>
      </c>
      <c r="N35" s="55" t="s">
        <v>15</v>
      </c>
    </row>
    <row r="36" spans="1:14" ht="16.5" thickTop="1" thickBot="1" x14ac:dyDescent="0.3">
      <c r="A36" s="18" t="s">
        <v>40</v>
      </c>
      <c r="B36" s="13">
        <v>2272</v>
      </c>
      <c r="C36" s="13">
        <v>230</v>
      </c>
      <c r="D36" s="59">
        <v>0</v>
      </c>
      <c r="E36" s="55" t="s">
        <v>15</v>
      </c>
      <c r="F36" s="55" t="s">
        <v>15</v>
      </c>
      <c r="G36" s="55" t="s">
        <v>15</v>
      </c>
      <c r="H36" s="55" t="s">
        <v>15</v>
      </c>
      <c r="I36" s="55" t="s">
        <v>15</v>
      </c>
      <c r="J36" s="59">
        <v>0</v>
      </c>
      <c r="K36" s="59">
        <v>0</v>
      </c>
      <c r="L36" s="59">
        <v>0</v>
      </c>
      <c r="M36" s="55" t="s">
        <v>15</v>
      </c>
      <c r="N36" s="55" t="s">
        <v>15</v>
      </c>
    </row>
    <row r="37" spans="1:14" ht="16.5" thickTop="1" thickBot="1" x14ac:dyDescent="0.3">
      <c r="A37" s="18" t="s">
        <v>41</v>
      </c>
      <c r="B37" s="13">
        <v>2273</v>
      </c>
      <c r="C37" s="13">
        <v>240</v>
      </c>
      <c r="D37" s="59">
        <v>0</v>
      </c>
      <c r="E37" s="55" t="s">
        <v>15</v>
      </c>
      <c r="F37" s="55" t="s">
        <v>15</v>
      </c>
      <c r="G37" s="55" t="s">
        <v>15</v>
      </c>
      <c r="H37" s="55" t="s">
        <v>15</v>
      </c>
      <c r="I37" s="55" t="s">
        <v>15</v>
      </c>
      <c r="J37" s="59">
        <v>0</v>
      </c>
      <c r="K37" s="59">
        <v>0</v>
      </c>
      <c r="L37" s="59">
        <v>0</v>
      </c>
      <c r="M37" s="55" t="s">
        <v>15</v>
      </c>
      <c r="N37" s="55" t="s">
        <v>15</v>
      </c>
    </row>
    <row r="38" spans="1:14" ht="16.5" thickTop="1" thickBot="1" x14ac:dyDescent="0.3">
      <c r="A38" s="18" t="s">
        <v>42</v>
      </c>
      <c r="B38" s="13">
        <v>2274</v>
      </c>
      <c r="C38" s="13">
        <v>250</v>
      </c>
      <c r="D38" s="59">
        <v>0</v>
      </c>
      <c r="E38" s="55" t="s">
        <v>15</v>
      </c>
      <c r="F38" s="55" t="s">
        <v>15</v>
      </c>
      <c r="G38" s="55" t="s">
        <v>15</v>
      </c>
      <c r="H38" s="55" t="s">
        <v>15</v>
      </c>
      <c r="I38" s="55" t="s">
        <v>15</v>
      </c>
      <c r="J38" s="59">
        <v>0</v>
      </c>
      <c r="K38" s="59">
        <v>0</v>
      </c>
      <c r="L38" s="59">
        <v>0</v>
      </c>
      <c r="M38" s="55" t="s">
        <v>15</v>
      </c>
      <c r="N38" s="55" t="s">
        <v>15</v>
      </c>
    </row>
    <row r="39" spans="1:14" ht="16.5" thickTop="1" thickBot="1" x14ac:dyDescent="0.3">
      <c r="A39" s="18" t="s">
        <v>43</v>
      </c>
      <c r="B39" s="13">
        <v>2275</v>
      </c>
      <c r="C39" s="13">
        <v>260</v>
      </c>
      <c r="D39" s="59">
        <v>0</v>
      </c>
      <c r="E39" s="55" t="s">
        <v>15</v>
      </c>
      <c r="F39" s="55" t="s">
        <v>15</v>
      </c>
      <c r="G39" s="55" t="s">
        <v>15</v>
      </c>
      <c r="H39" s="55" t="s">
        <v>15</v>
      </c>
      <c r="I39" s="55" t="s">
        <v>15</v>
      </c>
      <c r="J39" s="59">
        <v>0</v>
      </c>
      <c r="K39" s="59">
        <v>0</v>
      </c>
      <c r="L39" s="59">
        <v>0</v>
      </c>
      <c r="M39" s="55" t="s">
        <v>15</v>
      </c>
      <c r="N39" s="55" t="s">
        <v>15</v>
      </c>
    </row>
    <row r="40" spans="1:14" ht="16.5" thickTop="1" thickBot="1" x14ac:dyDescent="0.3">
      <c r="A40" s="18" t="s">
        <v>135</v>
      </c>
      <c r="B40" s="13">
        <v>2276</v>
      </c>
      <c r="C40" s="13">
        <v>270</v>
      </c>
      <c r="D40" s="59">
        <v>0</v>
      </c>
      <c r="E40" s="55" t="s">
        <v>15</v>
      </c>
      <c r="F40" s="55" t="s">
        <v>15</v>
      </c>
      <c r="G40" s="55" t="s">
        <v>15</v>
      </c>
      <c r="H40" s="55" t="s">
        <v>15</v>
      </c>
      <c r="I40" s="55" t="s">
        <v>15</v>
      </c>
      <c r="J40" s="59">
        <v>0</v>
      </c>
      <c r="K40" s="59">
        <v>0</v>
      </c>
      <c r="L40" s="59">
        <v>0</v>
      </c>
      <c r="M40" s="55" t="s">
        <v>15</v>
      </c>
      <c r="N40" s="55" t="s">
        <v>15</v>
      </c>
    </row>
    <row r="41" spans="1:14" ht="24" thickTop="1" thickBot="1" x14ac:dyDescent="0.3">
      <c r="A41" s="20" t="s">
        <v>45</v>
      </c>
      <c r="B41" s="16">
        <v>2280</v>
      </c>
      <c r="C41" s="16">
        <v>280</v>
      </c>
      <c r="D41" s="39">
        <f>SUM(D42:D43)</f>
        <v>0</v>
      </c>
      <c r="E41" s="55" t="s">
        <v>15</v>
      </c>
      <c r="F41" s="55" t="s">
        <v>15</v>
      </c>
      <c r="G41" s="55" t="s">
        <v>15</v>
      </c>
      <c r="H41" s="55" t="s">
        <v>15</v>
      </c>
      <c r="I41" s="55" t="s">
        <v>15</v>
      </c>
      <c r="J41" s="39">
        <f>SUM(J42:J43)</f>
        <v>0</v>
      </c>
      <c r="K41" s="39">
        <f>SUM(K42:K43)</f>
        <v>0</v>
      </c>
      <c r="L41" s="39">
        <f>SUM(L42:L43)</f>
        <v>0</v>
      </c>
      <c r="M41" s="55" t="s">
        <v>15</v>
      </c>
      <c r="N41" s="55" t="s">
        <v>15</v>
      </c>
    </row>
    <row r="42" spans="1:14" ht="22.5" thickTop="1" thickBot="1" x14ac:dyDescent="0.3">
      <c r="A42" s="22" t="s">
        <v>46</v>
      </c>
      <c r="B42" s="13">
        <v>2281</v>
      </c>
      <c r="C42" s="13">
        <v>290</v>
      </c>
      <c r="D42" s="59">
        <v>0</v>
      </c>
      <c r="E42" s="55" t="s">
        <v>15</v>
      </c>
      <c r="F42" s="55" t="s">
        <v>15</v>
      </c>
      <c r="G42" s="55" t="s">
        <v>15</v>
      </c>
      <c r="H42" s="55" t="s">
        <v>15</v>
      </c>
      <c r="I42" s="55" t="s">
        <v>15</v>
      </c>
      <c r="J42" s="59">
        <v>0</v>
      </c>
      <c r="K42" s="59">
        <v>0</v>
      </c>
      <c r="L42" s="59">
        <v>0</v>
      </c>
      <c r="M42" s="55" t="s">
        <v>15</v>
      </c>
      <c r="N42" s="55" t="s">
        <v>15</v>
      </c>
    </row>
    <row r="43" spans="1:14" ht="22.5" thickTop="1" thickBot="1" x14ac:dyDescent="0.3">
      <c r="A43" s="23" t="s">
        <v>47</v>
      </c>
      <c r="B43" s="13">
        <v>2282</v>
      </c>
      <c r="C43" s="13">
        <v>300</v>
      </c>
      <c r="D43" s="59">
        <v>0</v>
      </c>
      <c r="E43" s="55" t="s">
        <v>15</v>
      </c>
      <c r="F43" s="55" t="s">
        <v>15</v>
      </c>
      <c r="G43" s="55" t="s">
        <v>15</v>
      </c>
      <c r="H43" s="55" t="s">
        <v>15</v>
      </c>
      <c r="I43" s="55" t="s">
        <v>15</v>
      </c>
      <c r="J43" s="59">
        <v>0</v>
      </c>
      <c r="K43" s="59">
        <v>0</v>
      </c>
      <c r="L43" s="59">
        <v>0</v>
      </c>
      <c r="M43" s="55" t="s">
        <v>15</v>
      </c>
      <c r="N43" s="55" t="s">
        <v>15</v>
      </c>
    </row>
    <row r="44" spans="1:14" ht="16.5" thickTop="1" thickBot="1" x14ac:dyDescent="0.3">
      <c r="A44" s="14" t="s">
        <v>48</v>
      </c>
      <c r="B44" s="10">
        <v>2400</v>
      </c>
      <c r="C44" s="10">
        <v>310</v>
      </c>
      <c r="D44" s="12">
        <f>SUM(D45:D46)</f>
        <v>0</v>
      </c>
      <c r="E44" s="55" t="s">
        <v>15</v>
      </c>
      <c r="F44" s="55" t="s">
        <v>15</v>
      </c>
      <c r="G44" s="55" t="s">
        <v>15</v>
      </c>
      <c r="H44" s="55" t="s">
        <v>15</v>
      </c>
      <c r="I44" s="55" t="s">
        <v>15</v>
      </c>
      <c r="J44" s="12">
        <f>SUM(J45:J46)</f>
        <v>0</v>
      </c>
      <c r="K44" s="12">
        <f>SUM(K45:K46)</f>
        <v>0</v>
      </c>
      <c r="L44" s="12">
        <f>SUM(L45:L46)</f>
        <v>0</v>
      </c>
      <c r="M44" s="55" t="s">
        <v>15</v>
      </c>
      <c r="N44" s="55" t="s">
        <v>15</v>
      </c>
    </row>
    <row r="45" spans="1:14" ht="16.5" thickTop="1" thickBot="1" x14ac:dyDescent="0.3">
      <c r="A45" s="24" t="s">
        <v>49</v>
      </c>
      <c r="B45" s="16">
        <v>2410</v>
      </c>
      <c r="C45" s="16">
        <v>320</v>
      </c>
      <c r="D45" s="61">
        <v>0</v>
      </c>
      <c r="E45" s="55" t="s">
        <v>15</v>
      </c>
      <c r="F45" s="55" t="s">
        <v>15</v>
      </c>
      <c r="G45" s="55" t="s">
        <v>15</v>
      </c>
      <c r="H45" s="55" t="s">
        <v>15</v>
      </c>
      <c r="I45" s="55" t="s">
        <v>15</v>
      </c>
      <c r="J45" s="61">
        <v>0</v>
      </c>
      <c r="K45" s="61">
        <v>0</v>
      </c>
      <c r="L45" s="61">
        <v>0</v>
      </c>
      <c r="M45" s="55" t="s">
        <v>15</v>
      </c>
      <c r="N45" s="55" t="s">
        <v>15</v>
      </c>
    </row>
    <row r="46" spans="1:14" ht="16.5" thickTop="1" thickBot="1" x14ac:dyDescent="0.3">
      <c r="A46" s="24" t="s">
        <v>50</v>
      </c>
      <c r="B46" s="16">
        <v>2420</v>
      </c>
      <c r="C46" s="16">
        <v>330</v>
      </c>
      <c r="D46" s="61">
        <v>0</v>
      </c>
      <c r="E46" s="55" t="s">
        <v>15</v>
      </c>
      <c r="F46" s="55" t="s">
        <v>15</v>
      </c>
      <c r="G46" s="55" t="s">
        <v>15</v>
      </c>
      <c r="H46" s="55" t="s">
        <v>15</v>
      </c>
      <c r="I46" s="55" t="s">
        <v>15</v>
      </c>
      <c r="J46" s="61">
        <v>0</v>
      </c>
      <c r="K46" s="61">
        <v>0</v>
      </c>
      <c r="L46" s="61">
        <v>0</v>
      </c>
      <c r="M46" s="55" t="s">
        <v>15</v>
      </c>
      <c r="N46" s="55" t="s">
        <v>15</v>
      </c>
    </row>
    <row r="47" spans="1:14" ht="16.5" thickTop="1" thickBot="1" x14ac:dyDescent="0.3">
      <c r="A47" s="25" t="s">
        <v>51</v>
      </c>
      <c r="B47" s="10">
        <v>2600</v>
      </c>
      <c r="C47" s="10">
        <v>340</v>
      </c>
      <c r="D47" s="12">
        <f>SUM(D48:D50)</f>
        <v>0</v>
      </c>
      <c r="E47" s="55" t="s">
        <v>15</v>
      </c>
      <c r="F47" s="55" t="s">
        <v>15</v>
      </c>
      <c r="G47" s="55" t="s">
        <v>15</v>
      </c>
      <c r="H47" s="55" t="s">
        <v>15</v>
      </c>
      <c r="I47" s="55" t="s">
        <v>15</v>
      </c>
      <c r="J47" s="12">
        <f>SUM(J48:J50)</f>
        <v>0</v>
      </c>
      <c r="K47" s="12">
        <f>SUM(K48:K50)</f>
        <v>0</v>
      </c>
      <c r="L47" s="12">
        <f>SUM(L48:L50)</f>
        <v>0</v>
      </c>
      <c r="M47" s="55" t="s">
        <v>15</v>
      </c>
      <c r="N47" s="55" t="s">
        <v>15</v>
      </c>
    </row>
    <row r="48" spans="1:14" ht="24" thickTop="1" thickBot="1" x14ac:dyDescent="0.3">
      <c r="A48" s="20" t="s">
        <v>52</v>
      </c>
      <c r="B48" s="16">
        <v>2610</v>
      </c>
      <c r="C48" s="16">
        <v>350</v>
      </c>
      <c r="D48" s="61">
        <v>0</v>
      </c>
      <c r="E48" s="55" t="s">
        <v>15</v>
      </c>
      <c r="F48" s="55" t="s">
        <v>15</v>
      </c>
      <c r="G48" s="55" t="s">
        <v>15</v>
      </c>
      <c r="H48" s="55" t="s">
        <v>15</v>
      </c>
      <c r="I48" s="55" t="s">
        <v>15</v>
      </c>
      <c r="J48" s="61">
        <v>0</v>
      </c>
      <c r="K48" s="61">
        <v>0</v>
      </c>
      <c r="L48" s="61">
        <v>0</v>
      </c>
      <c r="M48" s="55" t="s">
        <v>15</v>
      </c>
      <c r="N48" s="55" t="s">
        <v>15</v>
      </c>
    </row>
    <row r="49" spans="1:14" ht="24" thickTop="1" thickBot="1" x14ac:dyDescent="0.3">
      <c r="A49" s="20" t="s">
        <v>53</v>
      </c>
      <c r="B49" s="16">
        <v>2620</v>
      </c>
      <c r="C49" s="16">
        <v>360</v>
      </c>
      <c r="D49" s="61">
        <v>0</v>
      </c>
      <c r="E49" s="55" t="s">
        <v>15</v>
      </c>
      <c r="F49" s="55" t="s">
        <v>15</v>
      </c>
      <c r="G49" s="55" t="s">
        <v>15</v>
      </c>
      <c r="H49" s="55" t="s">
        <v>15</v>
      </c>
      <c r="I49" s="55" t="s">
        <v>15</v>
      </c>
      <c r="J49" s="61">
        <v>0</v>
      </c>
      <c r="K49" s="61">
        <v>0</v>
      </c>
      <c r="L49" s="61">
        <v>0</v>
      </c>
      <c r="M49" s="55" t="s">
        <v>15</v>
      </c>
      <c r="N49" s="55" t="s">
        <v>15</v>
      </c>
    </row>
    <row r="50" spans="1:14" ht="24" thickTop="1" thickBot="1" x14ac:dyDescent="0.3">
      <c r="A50" s="24" t="s">
        <v>54</v>
      </c>
      <c r="B50" s="16">
        <v>2630</v>
      </c>
      <c r="C50" s="16">
        <v>370</v>
      </c>
      <c r="D50" s="61">
        <v>0</v>
      </c>
      <c r="E50" s="55" t="s">
        <v>15</v>
      </c>
      <c r="F50" s="55" t="s">
        <v>15</v>
      </c>
      <c r="G50" s="55" t="s">
        <v>15</v>
      </c>
      <c r="H50" s="55" t="s">
        <v>15</v>
      </c>
      <c r="I50" s="55" t="s">
        <v>15</v>
      </c>
      <c r="J50" s="61">
        <v>0</v>
      </c>
      <c r="K50" s="61">
        <v>0</v>
      </c>
      <c r="L50" s="61">
        <v>0</v>
      </c>
      <c r="M50" s="55" t="s">
        <v>15</v>
      </c>
      <c r="N50" s="55" t="s">
        <v>15</v>
      </c>
    </row>
    <row r="51" spans="1:14" ht="16.5" thickTop="1" thickBot="1" x14ac:dyDescent="0.3">
      <c r="A51" s="21" t="s">
        <v>55</v>
      </c>
      <c r="B51" s="10">
        <v>2700</v>
      </c>
      <c r="C51" s="10">
        <v>380</v>
      </c>
      <c r="D51" s="12">
        <f>SUM(D52:D54)</f>
        <v>0</v>
      </c>
      <c r="E51" s="55" t="s">
        <v>15</v>
      </c>
      <c r="F51" s="55" t="s">
        <v>15</v>
      </c>
      <c r="G51" s="55" t="s">
        <v>15</v>
      </c>
      <c r="H51" s="55" t="s">
        <v>15</v>
      </c>
      <c r="I51" s="55" t="s">
        <v>15</v>
      </c>
      <c r="J51" s="12">
        <f>SUM(J52:J54)</f>
        <v>0</v>
      </c>
      <c r="K51" s="12">
        <f>SUM(K52:K54)</f>
        <v>0</v>
      </c>
      <c r="L51" s="12">
        <f>SUM(L52:L54)</f>
        <v>0</v>
      </c>
      <c r="M51" s="55" t="s">
        <v>15</v>
      </c>
      <c r="N51" s="55" t="s">
        <v>15</v>
      </c>
    </row>
    <row r="52" spans="1:14" ht="16.5" thickTop="1" thickBot="1" x14ac:dyDescent="0.3">
      <c r="A52" s="20" t="s">
        <v>56</v>
      </c>
      <c r="B52" s="16">
        <v>2710</v>
      </c>
      <c r="C52" s="16">
        <v>390</v>
      </c>
      <c r="D52" s="61">
        <v>0</v>
      </c>
      <c r="E52" s="55" t="s">
        <v>15</v>
      </c>
      <c r="F52" s="55" t="s">
        <v>15</v>
      </c>
      <c r="G52" s="55" t="s">
        <v>15</v>
      </c>
      <c r="H52" s="55" t="s">
        <v>15</v>
      </c>
      <c r="I52" s="55" t="s">
        <v>15</v>
      </c>
      <c r="J52" s="61">
        <v>0</v>
      </c>
      <c r="K52" s="61">
        <v>0</v>
      </c>
      <c r="L52" s="61">
        <v>0</v>
      </c>
      <c r="M52" s="55" t="s">
        <v>15</v>
      </c>
      <c r="N52" s="55" t="s">
        <v>15</v>
      </c>
    </row>
    <row r="53" spans="1:14" ht="16.5" thickTop="1" thickBot="1" x14ac:dyDescent="0.3">
      <c r="A53" s="20" t="s">
        <v>57</v>
      </c>
      <c r="B53" s="16">
        <v>2720</v>
      </c>
      <c r="C53" s="16">
        <v>400</v>
      </c>
      <c r="D53" s="61">
        <v>0</v>
      </c>
      <c r="E53" s="55" t="s">
        <v>15</v>
      </c>
      <c r="F53" s="55" t="s">
        <v>15</v>
      </c>
      <c r="G53" s="55" t="s">
        <v>15</v>
      </c>
      <c r="H53" s="55" t="s">
        <v>15</v>
      </c>
      <c r="I53" s="55" t="s">
        <v>15</v>
      </c>
      <c r="J53" s="61">
        <v>0</v>
      </c>
      <c r="K53" s="61">
        <v>0</v>
      </c>
      <c r="L53" s="61">
        <v>0</v>
      </c>
      <c r="M53" s="55" t="s">
        <v>15</v>
      </c>
      <c r="N53" s="55" t="s">
        <v>15</v>
      </c>
    </row>
    <row r="54" spans="1:14" ht="16.5" thickTop="1" thickBot="1" x14ac:dyDescent="0.3">
      <c r="A54" s="20" t="s">
        <v>58</v>
      </c>
      <c r="B54" s="16">
        <v>2730</v>
      </c>
      <c r="C54" s="16">
        <v>410</v>
      </c>
      <c r="D54" s="61">
        <v>0</v>
      </c>
      <c r="E54" s="55" t="s">
        <v>15</v>
      </c>
      <c r="F54" s="55" t="s">
        <v>15</v>
      </c>
      <c r="G54" s="55" t="s">
        <v>15</v>
      </c>
      <c r="H54" s="55" t="s">
        <v>15</v>
      </c>
      <c r="I54" s="55" t="s">
        <v>15</v>
      </c>
      <c r="J54" s="61">
        <v>0</v>
      </c>
      <c r="K54" s="61">
        <v>0</v>
      </c>
      <c r="L54" s="61">
        <v>0</v>
      </c>
      <c r="M54" s="55" t="s">
        <v>15</v>
      </c>
      <c r="N54" s="55" t="s">
        <v>15</v>
      </c>
    </row>
    <row r="55" spans="1:14" ht="16.5" thickTop="1" thickBot="1" x14ac:dyDescent="0.3">
      <c r="A55" s="21" t="s">
        <v>59</v>
      </c>
      <c r="B55" s="10">
        <v>2800</v>
      </c>
      <c r="C55" s="10">
        <v>420</v>
      </c>
      <c r="D55" s="54">
        <v>0</v>
      </c>
      <c r="E55" s="55" t="s">
        <v>15</v>
      </c>
      <c r="F55" s="55" t="s">
        <v>15</v>
      </c>
      <c r="G55" s="55" t="s">
        <v>15</v>
      </c>
      <c r="H55" s="55" t="s">
        <v>15</v>
      </c>
      <c r="I55" s="55" t="s">
        <v>15</v>
      </c>
      <c r="J55" s="54">
        <v>0</v>
      </c>
      <c r="K55" s="54">
        <v>0</v>
      </c>
      <c r="L55" s="54">
        <v>0</v>
      </c>
      <c r="M55" s="55" t="s">
        <v>15</v>
      </c>
      <c r="N55" s="55" t="s">
        <v>15</v>
      </c>
    </row>
    <row r="56" spans="1:14" ht="16.5" thickTop="1" thickBot="1" x14ac:dyDescent="0.3">
      <c r="A56" s="10" t="s">
        <v>60</v>
      </c>
      <c r="B56" s="10">
        <v>3000</v>
      </c>
      <c r="C56" s="10">
        <v>430</v>
      </c>
      <c r="D56" s="12">
        <f>D57+D71</f>
        <v>300</v>
      </c>
      <c r="E56" s="55" t="s">
        <v>15</v>
      </c>
      <c r="F56" s="55" t="s">
        <v>15</v>
      </c>
      <c r="G56" s="55" t="s">
        <v>15</v>
      </c>
      <c r="H56" s="55" t="s">
        <v>15</v>
      </c>
      <c r="I56" s="55" t="s">
        <v>15</v>
      </c>
      <c r="J56" s="12">
        <f>J57+J71</f>
        <v>300</v>
      </c>
      <c r="K56" s="12">
        <f>K57+K71</f>
        <v>0</v>
      </c>
      <c r="L56" s="12">
        <f>L57+L71</f>
        <v>0</v>
      </c>
      <c r="M56" s="55" t="s">
        <v>15</v>
      </c>
      <c r="N56" s="55" t="s">
        <v>15</v>
      </c>
    </row>
    <row r="57" spans="1:14" ht="16.5" thickTop="1" thickBot="1" x14ac:dyDescent="0.3">
      <c r="A57" s="14" t="s">
        <v>61</v>
      </c>
      <c r="B57" s="10">
        <v>3100</v>
      </c>
      <c r="C57" s="10">
        <v>440</v>
      </c>
      <c r="D57" s="12">
        <f>D58+D59+D62+D65+D69+D70</f>
        <v>300</v>
      </c>
      <c r="E57" s="55" t="s">
        <v>15</v>
      </c>
      <c r="F57" s="55" t="s">
        <v>15</v>
      </c>
      <c r="G57" s="55" t="s">
        <v>15</v>
      </c>
      <c r="H57" s="55" t="s">
        <v>15</v>
      </c>
      <c r="I57" s="55" t="s">
        <v>15</v>
      </c>
      <c r="J57" s="12">
        <f>J58+J59+J62+J65+J69+J70</f>
        <v>300</v>
      </c>
      <c r="K57" s="12">
        <f>K58+K59+K62+K65+K69+K70</f>
        <v>0</v>
      </c>
      <c r="L57" s="12">
        <f>L58+L59+L62+L65+L69+L70</f>
        <v>0</v>
      </c>
      <c r="M57" s="55" t="s">
        <v>15</v>
      </c>
      <c r="N57" s="55" t="s">
        <v>15</v>
      </c>
    </row>
    <row r="58" spans="1:14" ht="24" thickTop="1" thickBot="1" x14ac:dyDescent="0.3">
      <c r="A58" s="20" t="s">
        <v>62</v>
      </c>
      <c r="B58" s="16">
        <v>3110</v>
      </c>
      <c r="C58" s="16">
        <v>450</v>
      </c>
      <c r="D58" s="61">
        <v>300</v>
      </c>
      <c r="E58" s="55" t="s">
        <v>15</v>
      </c>
      <c r="F58" s="55" t="s">
        <v>15</v>
      </c>
      <c r="G58" s="55" t="s">
        <v>15</v>
      </c>
      <c r="H58" s="55" t="s">
        <v>15</v>
      </c>
      <c r="I58" s="55" t="s">
        <v>15</v>
      </c>
      <c r="J58" s="61">
        <v>300</v>
      </c>
      <c r="K58" s="61">
        <v>0</v>
      </c>
      <c r="L58" s="61">
        <v>0</v>
      </c>
      <c r="M58" s="55" t="s">
        <v>15</v>
      </c>
      <c r="N58" s="55" t="s">
        <v>15</v>
      </c>
    </row>
    <row r="59" spans="1:14" ht="16.5" thickTop="1" thickBot="1" x14ac:dyDescent="0.3">
      <c r="A59" s="24" t="s">
        <v>63</v>
      </c>
      <c r="B59" s="16">
        <v>3120</v>
      </c>
      <c r="C59" s="16">
        <v>460</v>
      </c>
      <c r="D59" s="39">
        <f>SUM(D60:D61)</f>
        <v>0</v>
      </c>
      <c r="E59" s="55" t="s">
        <v>15</v>
      </c>
      <c r="F59" s="55" t="s">
        <v>15</v>
      </c>
      <c r="G59" s="55" t="s">
        <v>15</v>
      </c>
      <c r="H59" s="55" t="s">
        <v>15</v>
      </c>
      <c r="I59" s="55" t="s">
        <v>15</v>
      </c>
      <c r="J59" s="39">
        <f>SUM(J60:J61)</f>
        <v>0</v>
      </c>
      <c r="K59" s="39">
        <f>SUM(K60:K61)</f>
        <v>0</v>
      </c>
      <c r="L59" s="39">
        <f>SUM(L60:L61)</f>
        <v>0</v>
      </c>
      <c r="M59" s="55" t="s">
        <v>15</v>
      </c>
      <c r="N59" s="55" t="s">
        <v>15</v>
      </c>
    </row>
    <row r="60" spans="1:14" ht="16.5" thickTop="1" thickBot="1" x14ac:dyDescent="0.3">
      <c r="A60" s="18" t="s">
        <v>64</v>
      </c>
      <c r="B60" s="13">
        <v>3121</v>
      </c>
      <c r="C60" s="13">
        <v>470</v>
      </c>
      <c r="D60" s="59">
        <v>0</v>
      </c>
      <c r="E60" s="55" t="s">
        <v>15</v>
      </c>
      <c r="F60" s="55" t="s">
        <v>15</v>
      </c>
      <c r="G60" s="55" t="s">
        <v>15</v>
      </c>
      <c r="H60" s="55" t="s">
        <v>15</v>
      </c>
      <c r="I60" s="55" t="s">
        <v>15</v>
      </c>
      <c r="J60" s="59">
        <v>0</v>
      </c>
      <c r="K60" s="59">
        <v>0</v>
      </c>
      <c r="L60" s="59">
        <v>0</v>
      </c>
      <c r="M60" s="55" t="s">
        <v>15</v>
      </c>
      <c r="N60" s="55" t="s">
        <v>15</v>
      </c>
    </row>
    <row r="61" spans="1:14" ht="16.5" thickTop="1" thickBot="1" x14ac:dyDescent="0.3">
      <c r="A61" s="18" t="s">
        <v>65</v>
      </c>
      <c r="B61" s="13">
        <v>3122</v>
      </c>
      <c r="C61" s="13">
        <v>480</v>
      </c>
      <c r="D61" s="59">
        <v>0</v>
      </c>
      <c r="E61" s="55" t="s">
        <v>15</v>
      </c>
      <c r="F61" s="55" t="s">
        <v>15</v>
      </c>
      <c r="G61" s="55" t="s">
        <v>15</v>
      </c>
      <c r="H61" s="55" t="s">
        <v>15</v>
      </c>
      <c r="I61" s="55" t="s">
        <v>15</v>
      </c>
      <c r="J61" s="59">
        <v>0</v>
      </c>
      <c r="K61" s="59">
        <v>0</v>
      </c>
      <c r="L61" s="59">
        <v>0</v>
      </c>
      <c r="M61" s="55" t="s">
        <v>15</v>
      </c>
      <c r="N61" s="55" t="s">
        <v>15</v>
      </c>
    </row>
    <row r="62" spans="1:14" ht="16.5" thickTop="1" thickBot="1" x14ac:dyDescent="0.3">
      <c r="A62" s="15" t="s">
        <v>66</v>
      </c>
      <c r="B62" s="16">
        <v>3130</v>
      </c>
      <c r="C62" s="16">
        <v>490</v>
      </c>
      <c r="D62" s="39">
        <f>SUM(D63:D64)</f>
        <v>0</v>
      </c>
      <c r="E62" s="55" t="s">
        <v>15</v>
      </c>
      <c r="F62" s="55" t="s">
        <v>15</v>
      </c>
      <c r="G62" s="55" t="s">
        <v>15</v>
      </c>
      <c r="H62" s="55" t="s">
        <v>15</v>
      </c>
      <c r="I62" s="55" t="s">
        <v>15</v>
      </c>
      <c r="J62" s="39">
        <f>SUM(J63:J64)</f>
        <v>0</v>
      </c>
      <c r="K62" s="39">
        <f>SUM(K63:K64)</f>
        <v>0</v>
      </c>
      <c r="L62" s="39">
        <f>SUM(L63:L64)</f>
        <v>0</v>
      </c>
      <c r="M62" s="55" t="s">
        <v>15</v>
      </c>
      <c r="N62" s="55" t="s">
        <v>15</v>
      </c>
    </row>
    <row r="63" spans="1:14" ht="16.5" thickTop="1" thickBot="1" x14ac:dyDescent="0.3">
      <c r="A63" s="18" t="s">
        <v>67</v>
      </c>
      <c r="B63" s="13">
        <v>3131</v>
      </c>
      <c r="C63" s="16">
        <v>500</v>
      </c>
      <c r="D63" s="59">
        <v>0</v>
      </c>
      <c r="E63" s="55" t="s">
        <v>15</v>
      </c>
      <c r="F63" s="55" t="s">
        <v>15</v>
      </c>
      <c r="G63" s="55" t="s">
        <v>15</v>
      </c>
      <c r="H63" s="55" t="s">
        <v>15</v>
      </c>
      <c r="I63" s="55" t="s">
        <v>15</v>
      </c>
      <c r="J63" s="59">
        <v>0</v>
      </c>
      <c r="K63" s="59">
        <v>0</v>
      </c>
      <c r="L63" s="59">
        <v>0</v>
      </c>
      <c r="M63" s="55" t="s">
        <v>15</v>
      </c>
      <c r="N63" s="55" t="s">
        <v>15</v>
      </c>
    </row>
    <row r="64" spans="1:14" ht="16.5" thickTop="1" thickBot="1" x14ac:dyDescent="0.3">
      <c r="A64" s="18" t="s">
        <v>68</v>
      </c>
      <c r="B64" s="13">
        <v>3132</v>
      </c>
      <c r="C64" s="13">
        <v>510</v>
      </c>
      <c r="D64" s="59">
        <v>0</v>
      </c>
      <c r="E64" s="55" t="s">
        <v>15</v>
      </c>
      <c r="F64" s="55" t="s">
        <v>15</v>
      </c>
      <c r="G64" s="55" t="s">
        <v>15</v>
      </c>
      <c r="H64" s="55" t="s">
        <v>15</v>
      </c>
      <c r="I64" s="55" t="s">
        <v>15</v>
      </c>
      <c r="J64" s="59">
        <v>0</v>
      </c>
      <c r="K64" s="59">
        <v>0</v>
      </c>
      <c r="L64" s="59">
        <v>0</v>
      </c>
      <c r="M64" s="55" t="s">
        <v>15</v>
      </c>
      <c r="N64" s="55" t="s">
        <v>15</v>
      </c>
    </row>
    <row r="65" spans="1:14" ht="16.5" thickTop="1" thickBot="1" x14ac:dyDescent="0.3">
      <c r="A65" s="15" t="s">
        <v>69</v>
      </c>
      <c r="B65" s="16">
        <v>3140</v>
      </c>
      <c r="C65" s="16">
        <v>520</v>
      </c>
      <c r="D65" s="39">
        <f>SUM(D66:D68)</f>
        <v>0</v>
      </c>
      <c r="E65" s="55" t="s">
        <v>15</v>
      </c>
      <c r="F65" s="55" t="s">
        <v>15</v>
      </c>
      <c r="G65" s="55" t="s">
        <v>15</v>
      </c>
      <c r="H65" s="55" t="s">
        <v>15</v>
      </c>
      <c r="I65" s="55" t="s">
        <v>15</v>
      </c>
      <c r="J65" s="39">
        <f>SUM(J66:J68)</f>
        <v>0</v>
      </c>
      <c r="K65" s="39">
        <f>SUM(K66:K68)</f>
        <v>0</v>
      </c>
      <c r="L65" s="39">
        <f>SUM(L66:L68)</f>
        <v>0</v>
      </c>
      <c r="M65" s="55" t="s">
        <v>15</v>
      </c>
      <c r="N65" s="55" t="s">
        <v>15</v>
      </c>
    </row>
    <row r="66" spans="1:14" ht="16.5" thickTop="1" thickBot="1" x14ac:dyDescent="0.3">
      <c r="A66" s="90" t="s">
        <v>70</v>
      </c>
      <c r="B66" s="13">
        <v>3141</v>
      </c>
      <c r="C66" s="13">
        <v>530</v>
      </c>
      <c r="D66" s="59">
        <v>0</v>
      </c>
      <c r="E66" s="55" t="s">
        <v>15</v>
      </c>
      <c r="F66" s="55" t="s">
        <v>15</v>
      </c>
      <c r="G66" s="55" t="s">
        <v>15</v>
      </c>
      <c r="H66" s="55" t="s">
        <v>15</v>
      </c>
      <c r="I66" s="55" t="s">
        <v>15</v>
      </c>
      <c r="J66" s="59">
        <v>0</v>
      </c>
      <c r="K66" s="59">
        <v>0</v>
      </c>
      <c r="L66" s="59">
        <v>0</v>
      </c>
      <c r="M66" s="55" t="s">
        <v>15</v>
      </c>
      <c r="N66" s="55" t="s">
        <v>15</v>
      </c>
    </row>
    <row r="67" spans="1:14" ht="16.5" thickTop="1" thickBot="1" x14ac:dyDescent="0.3">
      <c r="A67" s="90" t="s">
        <v>71</v>
      </c>
      <c r="B67" s="13">
        <v>3142</v>
      </c>
      <c r="C67" s="13">
        <v>540</v>
      </c>
      <c r="D67" s="59">
        <v>0</v>
      </c>
      <c r="E67" s="55" t="s">
        <v>15</v>
      </c>
      <c r="F67" s="55" t="s">
        <v>15</v>
      </c>
      <c r="G67" s="55" t="s">
        <v>15</v>
      </c>
      <c r="H67" s="55" t="s">
        <v>15</v>
      </c>
      <c r="I67" s="55" t="s">
        <v>15</v>
      </c>
      <c r="J67" s="59">
        <v>0</v>
      </c>
      <c r="K67" s="59">
        <v>0</v>
      </c>
      <c r="L67" s="59">
        <v>0</v>
      </c>
      <c r="M67" s="55" t="s">
        <v>15</v>
      </c>
      <c r="N67" s="55" t="s">
        <v>15</v>
      </c>
    </row>
    <row r="68" spans="1:14" ht="16.5" thickTop="1" thickBot="1" x14ac:dyDescent="0.3">
      <c r="A68" s="90" t="s">
        <v>72</v>
      </c>
      <c r="B68" s="13">
        <v>3143</v>
      </c>
      <c r="C68" s="13">
        <v>550</v>
      </c>
      <c r="D68" s="59">
        <v>0</v>
      </c>
      <c r="E68" s="55" t="s">
        <v>15</v>
      </c>
      <c r="F68" s="55" t="s">
        <v>15</v>
      </c>
      <c r="G68" s="55" t="s">
        <v>15</v>
      </c>
      <c r="H68" s="55" t="s">
        <v>15</v>
      </c>
      <c r="I68" s="55" t="s">
        <v>15</v>
      </c>
      <c r="J68" s="59">
        <v>0</v>
      </c>
      <c r="K68" s="59">
        <v>0</v>
      </c>
      <c r="L68" s="59">
        <v>0</v>
      </c>
      <c r="M68" s="55" t="s">
        <v>15</v>
      </c>
      <c r="N68" s="55" t="s">
        <v>15</v>
      </c>
    </row>
    <row r="69" spans="1:14" ht="16.5" thickTop="1" thickBot="1" x14ac:dyDescent="0.3">
      <c r="A69" s="15" t="s">
        <v>73</v>
      </c>
      <c r="B69" s="16">
        <v>3150</v>
      </c>
      <c r="C69" s="16">
        <v>560</v>
      </c>
      <c r="D69" s="61">
        <v>0</v>
      </c>
      <c r="E69" s="55" t="s">
        <v>15</v>
      </c>
      <c r="F69" s="55" t="s">
        <v>15</v>
      </c>
      <c r="G69" s="55" t="s">
        <v>15</v>
      </c>
      <c r="H69" s="55" t="s">
        <v>15</v>
      </c>
      <c r="I69" s="55" t="s">
        <v>15</v>
      </c>
      <c r="J69" s="61">
        <v>0</v>
      </c>
      <c r="K69" s="61">
        <v>0</v>
      </c>
      <c r="L69" s="61">
        <v>0</v>
      </c>
      <c r="M69" s="55" t="s">
        <v>15</v>
      </c>
      <c r="N69" s="55" t="s">
        <v>15</v>
      </c>
    </row>
    <row r="70" spans="1:14" ht="16.5" thickTop="1" thickBot="1" x14ac:dyDescent="0.3">
      <c r="A70" s="15" t="s">
        <v>74</v>
      </c>
      <c r="B70" s="16">
        <v>3160</v>
      </c>
      <c r="C70" s="16">
        <v>570</v>
      </c>
      <c r="D70" s="61">
        <v>0</v>
      </c>
      <c r="E70" s="55" t="s">
        <v>15</v>
      </c>
      <c r="F70" s="55" t="s">
        <v>15</v>
      </c>
      <c r="G70" s="55" t="s">
        <v>15</v>
      </c>
      <c r="H70" s="55" t="s">
        <v>15</v>
      </c>
      <c r="I70" s="55" t="s">
        <v>15</v>
      </c>
      <c r="J70" s="61">
        <v>0</v>
      </c>
      <c r="K70" s="61">
        <v>0</v>
      </c>
      <c r="L70" s="61">
        <v>0</v>
      </c>
      <c r="M70" s="55" t="s">
        <v>15</v>
      </c>
      <c r="N70" s="55" t="s">
        <v>15</v>
      </c>
    </row>
    <row r="71" spans="1:14" ht="16.5" thickTop="1" thickBot="1" x14ac:dyDescent="0.3">
      <c r="A71" s="14" t="s">
        <v>75</v>
      </c>
      <c r="B71" s="10">
        <v>3200</v>
      </c>
      <c r="C71" s="10">
        <v>580</v>
      </c>
      <c r="D71" s="12">
        <f>SUM(D72:D74)</f>
        <v>0</v>
      </c>
      <c r="E71" s="55" t="s">
        <v>15</v>
      </c>
      <c r="F71" s="55" t="s">
        <v>15</v>
      </c>
      <c r="G71" s="55" t="s">
        <v>15</v>
      </c>
      <c r="H71" s="55" t="s">
        <v>15</v>
      </c>
      <c r="I71" s="55" t="s">
        <v>15</v>
      </c>
      <c r="J71" s="12">
        <f>SUM(J72:J74)</f>
        <v>0</v>
      </c>
      <c r="K71" s="12">
        <f>SUM(K72:K74)</f>
        <v>0</v>
      </c>
      <c r="L71" s="12">
        <f>SUM(L72:L74)</f>
        <v>0</v>
      </c>
      <c r="M71" s="55" t="s">
        <v>15</v>
      </c>
      <c r="N71" s="55" t="s">
        <v>15</v>
      </c>
    </row>
    <row r="72" spans="1:14" ht="24" thickTop="1" thickBot="1" x14ac:dyDescent="0.3">
      <c r="A72" s="20" t="s">
        <v>76</v>
      </c>
      <c r="B72" s="16">
        <v>3210</v>
      </c>
      <c r="C72" s="16">
        <v>590</v>
      </c>
      <c r="D72" s="61">
        <v>0</v>
      </c>
      <c r="E72" s="55" t="s">
        <v>15</v>
      </c>
      <c r="F72" s="55" t="s">
        <v>15</v>
      </c>
      <c r="G72" s="55" t="s">
        <v>15</v>
      </c>
      <c r="H72" s="55" t="s">
        <v>15</v>
      </c>
      <c r="I72" s="55" t="s">
        <v>15</v>
      </c>
      <c r="J72" s="61">
        <v>0</v>
      </c>
      <c r="K72" s="61">
        <v>0</v>
      </c>
      <c r="L72" s="61">
        <v>0</v>
      </c>
      <c r="M72" s="55" t="s">
        <v>15</v>
      </c>
      <c r="N72" s="55" t="s">
        <v>15</v>
      </c>
    </row>
    <row r="73" spans="1:14" ht="24" thickTop="1" thickBot="1" x14ac:dyDescent="0.3">
      <c r="A73" s="20" t="s">
        <v>77</v>
      </c>
      <c r="B73" s="16">
        <v>3220</v>
      </c>
      <c r="C73" s="16">
        <v>600</v>
      </c>
      <c r="D73" s="61">
        <v>0</v>
      </c>
      <c r="E73" s="55" t="s">
        <v>15</v>
      </c>
      <c r="F73" s="55" t="s">
        <v>15</v>
      </c>
      <c r="G73" s="55" t="s">
        <v>15</v>
      </c>
      <c r="H73" s="55" t="s">
        <v>15</v>
      </c>
      <c r="I73" s="55" t="s">
        <v>15</v>
      </c>
      <c r="J73" s="61">
        <v>0</v>
      </c>
      <c r="K73" s="61">
        <v>0</v>
      </c>
      <c r="L73" s="61">
        <v>0</v>
      </c>
      <c r="M73" s="55" t="s">
        <v>15</v>
      </c>
      <c r="N73" s="55" t="s">
        <v>15</v>
      </c>
    </row>
    <row r="74" spans="1:14" ht="24" thickTop="1" thickBot="1" x14ac:dyDescent="0.3">
      <c r="A74" s="15" t="s">
        <v>78</v>
      </c>
      <c r="B74" s="16">
        <v>3230</v>
      </c>
      <c r="C74" s="16">
        <v>610</v>
      </c>
      <c r="D74" s="61">
        <v>0</v>
      </c>
      <c r="E74" s="55" t="s">
        <v>15</v>
      </c>
      <c r="F74" s="55" t="s">
        <v>15</v>
      </c>
      <c r="G74" s="55" t="s">
        <v>15</v>
      </c>
      <c r="H74" s="55" t="s">
        <v>15</v>
      </c>
      <c r="I74" s="55" t="s">
        <v>15</v>
      </c>
      <c r="J74" s="61">
        <v>0</v>
      </c>
      <c r="K74" s="61">
        <v>0</v>
      </c>
      <c r="L74" s="61">
        <v>0</v>
      </c>
      <c r="M74" s="55" t="s">
        <v>15</v>
      </c>
      <c r="N74" s="55" t="s">
        <v>15</v>
      </c>
    </row>
    <row r="75" spans="1:14" ht="16.5" thickTop="1" thickBot="1" x14ac:dyDescent="0.3">
      <c r="A75" s="20" t="s">
        <v>79</v>
      </c>
      <c r="B75" s="16">
        <v>3240</v>
      </c>
      <c r="C75" s="16">
        <v>620</v>
      </c>
      <c r="D75" s="61">
        <v>0</v>
      </c>
      <c r="E75" s="55" t="s">
        <v>15</v>
      </c>
      <c r="F75" s="55" t="s">
        <v>15</v>
      </c>
      <c r="G75" s="55" t="s">
        <v>15</v>
      </c>
      <c r="H75" s="55" t="s">
        <v>15</v>
      </c>
      <c r="I75" s="55" t="s">
        <v>15</v>
      </c>
      <c r="J75" s="61">
        <v>0</v>
      </c>
      <c r="K75" s="61">
        <v>0</v>
      </c>
      <c r="L75" s="61">
        <v>0</v>
      </c>
      <c r="M75" s="55" t="s">
        <v>15</v>
      </c>
      <c r="N75" s="55" t="s">
        <v>15</v>
      </c>
    </row>
    <row r="76" spans="1:14" ht="16.5" thickTop="1" thickBot="1" x14ac:dyDescent="0.3">
      <c r="A76" s="15"/>
      <c r="B76" s="16"/>
      <c r="C76" s="91">
        <v>630</v>
      </c>
      <c r="D76" s="92"/>
      <c r="E76" s="93"/>
      <c r="F76" s="93"/>
      <c r="G76" s="93"/>
      <c r="H76" s="93"/>
      <c r="I76" s="93"/>
      <c r="J76" s="92"/>
      <c r="K76" s="92"/>
      <c r="L76" s="92"/>
      <c r="M76" s="93"/>
      <c r="N76" s="93"/>
    </row>
    <row r="77" spans="1:14" ht="16.5" thickTop="1" thickBot="1" x14ac:dyDescent="0.3">
      <c r="A77" s="15"/>
      <c r="B77" s="16"/>
      <c r="C77" s="91">
        <v>640</v>
      </c>
      <c r="D77" s="92"/>
      <c r="E77" s="93"/>
      <c r="F77" s="93"/>
      <c r="G77" s="93"/>
      <c r="H77" s="93"/>
      <c r="I77" s="93"/>
      <c r="J77" s="92"/>
      <c r="K77" s="92"/>
      <c r="L77" s="92"/>
      <c r="M77" s="93"/>
      <c r="N77" s="93"/>
    </row>
    <row r="78" spans="1:14" ht="16.5" thickTop="1" thickBot="1" x14ac:dyDescent="0.3">
      <c r="A78" s="15"/>
      <c r="B78" s="16"/>
      <c r="C78" s="91">
        <v>650</v>
      </c>
      <c r="D78" s="92"/>
      <c r="E78" s="93"/>
      <c r="F78" s="93"/>
      <c r="G78" s="93"/>
      <c r="H78" s="93"/>
      <c r="I78" s="93"/>
      <c r="J78" s="92"/>
      <c r="K78" s="92"/>
      <c r="L78" s="92"/>
      <c r="M78" s="93"/>
      <c r="N78" s="93"/>
    </row>
    <row r="79" spans="1:14" ht="16.5" thickTop="1" thickBot="1" x14ac:dyDescent="0.3">
      <c r="A79" s="94" t="s">
        <v>80</v>
      </c>
      <c r="B79" s="10">
        <v>4100</v>
      </c>
      <c r="C79" s="10">
        <v>630</v>
      </c>
      <c r="D79" s="95">
        <f>D80</f>
        <v>0</v>
      </c>
      <c r="E79" s="96" t="s">
        <v>15</v>
      </c>
      <c r="F79" s="96" t="s">
        <v>15</v>
      </c>
      <c r="G79" s="96" t="s">
        <v>15</v>
      </c>
      <c r="H79" s="96" t="s">
        <v>15</v>
      </c>
      <c r="I79" s="96" t="s">
        <v>15</v>
      </c>
      <c r="J79" s="95">
        <f>J80</f>
        <v>0</v>
      </c>
      <c r="K79" s="95">
        <f>K80</f>
        <v>0</v>
      </c>
      <c r="L79" s="95">
        <f>L80</f>
        <v>0</v>
      </c>
      <c r="M79" s="96" t="s">
        <v>15</v>
      </c>
      <c r="N79" s="96" t="s">
        <v>15</v>
      </c>
    </row>
    <row r="80" spans="1:14" ht="16.5" thickTop="1" thickBot="1" x14ac:dyDescent="0.3">
      <c r="A80" s="15" t="s">
        <v>81</v>
      </c>
      <c r="B80" s="16">
        <v>4110</v>
      </c>
      <c r="C80" s="16">
        <v>640</v>
      </c>
      <c r="D80" s="97">
        <f>SUM(D81:D83)</f>
        <v>0</v>
      </c>
      <c r="E80" s="96" t="s">
        <v>15</v>
      </c>
      <c r="F80" s="96" t="s">
        <v>15</v>
      </c>
      <c r="G80" s="96" t="s">
        <v>15</v>
      </c>
      <c r="H80" s="96" t="s">
        <v>15</v>
      </c>
      <c r="I80" s="96" t="s">
        <v>15</v>
      </c>
      <c r="J80" s="97">
        <f>SUM(J81:J83)</f>
        <v>0</v>
      </c>
      <c r="K80" s="97">
        <f>SUM(K81:K83)</f>
        <v>0</v>
      </c>
      <c r="L80" s="97">
        <f>SUM(L81:L83)</f>
        <v>0</v>
      </c>
      <c r="M80" s="96" t="s">
        <v>15</v>
      </c>
      <c r="N80" s="96" t="s">
        <v>15</v>
      </c>
    </row>
    <row r="81" spans="1:14" ht="16.5" thickTop="1" thickBot="1" x14ac:dyDescent="0.3">
      <c r="A81" s="18" t="s">
        <v>82</v>
      </c>
      <c r="B81" s="13">
        <v>4111</v>
      </c>
      <c r="C81" s="13">
        <v>650</v>
      </c>
      <c r="D81" s="98">
        <v>0</v>
      </c>
      <c r="E81" s="96" t="s">
        <v>15</v>
      </c>
      <c r="F81" s="96" t="s">
        <v>15</v>
      </c>
      <c r="G81" s="96" t="s">
        <v>15</v>
      </c>
      <c r="H81" s="96" t="s">
        <v>15</v>
      </c>
      <c r="I81" s="96" t="s">
        <v>15</v>
      </c>
      <c r="J81" s="98">
        <v>0</v>
      </c>
      <c r="K81" s="98">
        <v>0</v>
      </c>
      <c r="L81" s="98">
        <v>0</v>
      </c>
      <c r="M81" s="96" t="s">
        <v>15</v>
      </c>
      <c r="N81" s="96" t="s">
        <v>15</v>
      </c>
    </row>
    <row r="82" spans="1:14" ht="16.5" thickTop="1" thickBot="1" x14ac:dyDescent="0.3">
      <c r="A82" s="18" t="s">
        <v>83</v>
      </c>
      <c r="B82" s="13">
        <v>4112</v>
      </c>
      <c r="C82" s="13">
        <v>660</v>
      </c>
      <c r="D82" s="98">
        <v>0</v>
      </c>
      <c r="E82" s="96" t="s">
        <v>15</v>
      </c>
      <c r="F82" s="96" t="s">
        <v>15</v>
      </c>
      <c r="G82" s="96" t="s">
        <v>15</v>
      </c>
      <c r="H82" s="96" t="s">
        <v>15</v>
      </c>
      <c r="I82" s="96" t="s">
        <v>15</v>
      </c>
      <c r="J82" s="98">
        <v>0</v>
      </c>
      <c r="K82" s="98">
        <v>0</v>
      </c>
      <c r="L82" s="98">
        <v>0</v>
      </c>
      <c r="M82" s="96" t="s">
        <v>15</v>
      </c>
      <c r="N82" s="96" t="s">
        <v>15</v>
      </c>
    </row>
    <row r="83" spans="1:14" ht="16.5" thickTop="1" thickBot="1" x14ac:dyDescent="0.3">
      <c r="A83" s="99" t="s">
        <v>84</v>
      </c>
      <c r="B83" s="13">
        <v>4113</v>
      </c>
      <c r="C83" s="13">
        <v>670</v>
      </c>
      <c r="D83" s="98">
        <v>0</v>
      </c>
      <c r="E83" s="96" t="s">
        <v>15</v>
      </c>
      <c r="F83" s="96" t="s">
        <v>15</v>
      </c>
      <c r="G83" s="96" t="s">
        <v>15</v>
      </c>
      <c r="H83" s="96" t="s">
        <v>15</v>
      </c>
      <c r="I83" s="96" t="s">
        <v>15</v>
      </c>
      <c r="J83" s="98">
        <v>0</v>
      </c>
      <c r="K83" s="98">
        <v>0</v>
      </c>
      <c r="L83" s="98">
        <v>0</v>
      </c>
      <c r="M83" s="96" t="s">
        <v>15</v>
      </c>
      <c r="N83" s="96" t="s">
        <v>15</v>
      </c>
    </row>
    <row r="84" spans="1:14" ht="16.5" thickTop="1" thickBot="1" x14ac:dyDescent="0.3">
      <c r="A84" s="15"/>
      <c r="B84" s="16"/>
      <c r="C84" s="10"/>
      <c r="D84" s="98"/>
      <c r="E84" s="96"/>
      <c r="F84" s="96"/>
      <c r="G84" s="96"/>
      <c r="H84" s="96"/>
      <c r="I84" s="96"/>
      <c r="J84" s="98">
        <v>0</v>
      </c>
      <c r="K84" s="98">
        <v>0</v>
      </c>
      <c r="L84" s="98">
        <v>0</v>
      </c>
      <c r="M84" s="96"/>
      <c r="N84" s="96"/>
    </row>
    <row r="85" spans="1:14" ht="16.5" thickTop="1" thickBot="1" x14ac:dyDescent="0.3">
      <c r="A85" s="23"/>
      <c r="B85" s="13"/>
      <c r="C85" s="10"/>
      <c r="D85" s="98"/>
      <c r="E85" s="96"/>
      <c r="F85" s="96"/>
      <c r="G85" s="96"/>
      <c r="H85" s="96"/>
      <c r="I85" s="96"/>
      <c r="J85" s="98">
        <v>0</v>
      </c>
      <c r="K85" s="98">
        <v>0</v>
      </c>
      <c r="L85" s="98">
        <v>0</v>
      </c>
      <c r="M85" s="96"/>
      <c r="N85" s="96"/>
    </row>
    <row r="86" spans="1:14" ht="16.5" thickTop="1" thickBot="1" x14ac:dyDescent="0.3">
      <c r="A86" s="23"/>
      <c r="B86" s="13"/>
      <c r="C86" s="10"/>
      <c r="D86" s="98"/>
      <c r="E86" s="96"/>
      <c r="F86" s="96"/>
      <c r="G86" s="96"/>
      <c r="H86" s="96"/>
      <c r="I86" s="96"/>
      <c r="J86" s="98">
        <v>0</v>
      </c>
      <c r="K86" s="98">
        <v>0</v>
      </c>
      <c r="L86" s="98">
        <v>0</v>
      </c>
      <c r="M86" s="96"/>
      <c r="N86" s="96"/>
    </row>
    <row r="87" spans="1:14" ht="16.5" thickTop="1" thickBot="1" x14ac:dyDescent="0.3">
      <c r="A87" s="18"/>
      <c r="B87" s="13"/>
      <c r="C87" s="10"/>
      <c r="D87" s="98"/>
      <c r="E87" s="96"/>
      <c r="F87" s="96"/>
      <c r="G87" s="96"/>
      <c r="H87" s="96"/>
      <c r="I87" s="96"/>
      <c r="J87" s="98">
        <v>0</v>
      </c>
      <c r="K87" s="98">
        <v>0</v>
      </c>
      <c r="L87" s="98">
        <v>0</v>
      </c>
      <c r="M87" s="96"/>
      <c r="N87" s="96"/>
    </row>
    <row r="88" spans="1:14" ht="16.5" thickTop="1" thickBot="1" x14ac:dyDescent="0.3">
      <c r="A88" s="94" t="s">
        <v>85</v>
      </c>
      <c r="B88" s="10">
        <v>4200</v>
      </c>
      <c r="C88" s="10">
        <v>680</v>
      </c>
      <c r="D88" s="95">
        <f>D89</f>
        <v>0</v>
      </c>
      <c r="E88" s="96" t="s">
        <v>15</v>
      </c>
      <c r="F88" s="96" t="s">
        <v>15</v>
      </c>
      <c r="G88" s="96" t="s">
        <v>15</v>
      </c>
      <c r="H88" s="96" t="s">
        <v>15</v>
      </c>
      <c r="I88" s="96" t="s">
        <v>15</v>
      </c>
      <c r="J88" s="95">
        <f>J89</f>
        <v>0</v>
      </c>
      <c r="K88" s="95">
        <f>K89</f>
        <v>0</v>
      </c>
      <c r="L88" s="95">
        <f>L89</f>
        <v>0</v>
      </c>
      <c r="M88" s="96" t="s">
        <v>15</v>
      </c>
      <c r="N88" s="96" t="s">
        <v>15</v>
      </c>
    </row>
    <row r="89" spans="1:14" ht="16.5" thickTop="1" thickBot="1" x14ac:dyDescent="0.3">
      <c r="A89" s="15" t="s">
        <v>86</v>
      </c>
      <c r="B89" s="16">
        <v>4210</v>
      </c>
      <c r="C89" s="16">
        <v>690</v>
      </c>
      <c r="D89" s="97">
        <v>0</v>
      </c>
      <c r="E89" s="96" t="s">
        <v>15</v>
      </c>
      <c r="F89" s="96" t="s">
        <v>15</v>
      </c>
      <c r="G89" s="96" t="s">
        <v>15</v>
      </c>
      <c r="H89" s="96" t="s">
        <v>15</v>
      </c>
      <c r="I89" s="96" t="s">
        <v>15</v>
      </c>
      <c r="J89" s="97">
        <v>0</v>
      </c>
      <c r="K89" s="97">
        <v>0</v>
      </c>
      <c r="L89" s="97">
        <v>0</v>
      </c>
      <c r="M89" s="96" t="s">
        <v>15</v>
      </c>
      <c r="N89" s="96" t="s">
        <v>15</v>
      </c>
    </row>
    <row r="90" spans="1:14" ht="15.75" thickTop="1" x14ac:dyDescent="0.25">
      <c r="A90" s="66" t="s">
        <v>123</v>
      </c>
      <c r="B90" s="67">
        <v>4220</v>
      </c>
      <c r="C90" s="100">
        <v>710</v>
      </c>
      <c r="D90" s="101" t="s">
        <v>15</v>
      </c>
      <c r="E90" s="101" t="s">
        <v>15</v>
      </c>
      <c r="F90" s="101"/>
      <c r="G90" s="101" t="s">
        <v>15</v>
      </c>
      <c r="H90" s="101"/>
      <c r="I90" s="101" t="s">
        <v>15</v>
      </c>
      <c r="J90" s="101" t="s">
        <v>15</v>
      </c>
      <c r="K90" s="101"/>
      <c r="L90" s="101" t="s">
        <v>15</v>
      </c>
      <c r="M90" s="101" t="s">
        <v>15</v>
      </c>
      <c r="N90" s="5"/>
    </row>
    <row r="91" spans="1:14" x14ac:dyDescent="0.25">
      <c r="A91" s="102"/>
      <c r="B91" s="103"/>
      <c r="C91" s="104"/>
      <c r="D91" s="105"/>
      <c r="E91" s="105"/>
      <c r="F91" s="105"/>
      <c r="G91" s="105"/>
      <c r="H91" s="105"/>
      <c r="I91" s="105"/>
      <c r="J91" s="105"/>
      <c r="K91" s="105"/>
      <c r="L91" s="106"/>
      <c r="M91" s="105"/>
      <c r="N91" s="5"/>
    </row>
  </sheetData>
  <mergeCells count="16">
    <mergeCell ref="J9:K10"/>
    <mergeCell ref="L9:L11"/>
    <mergeCell ref="M9:N10"/>
    <mergeCell ref="A9:A11"/>
    <mergeCell ref="B9:B11"/>
    <mergeCell ref="C9:C11"/>
    <mergeCell ref="D9:D11"/>
    <mergeCell ref="E9:F10"/>
    <mergeCell ref="G9:G11"/>
    <mergeCell ref="H9:H11"/>
    <mergeCell ref="I9:I11"/>
    <mergeCell ref="I1:M2"/>
    <mergeCell ref="A3:M3"/>
    <mergeCell ref="A4:M4"/>
    <mergeCell ref="A5:C5"/>
    <mergeCell ref="A6:M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workbookViewId="0">
      <selection activeCell="A16" sqref="A16"/>
    </sheetView>
  </sheetViews>
  <sheetFormatPr defaultRowHeight="15" x14ac:dyDescent="0.25"/>
  <cols>
    <col min="1" max="1" width="39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08" t="s">
        <v>90</v>
      </c>
      <c r="J1" s="108"/>
      <c r="K1" s="108"/>
      <c r="L1" s="108"/>
      <c r="M1" s="108"/>
      <c r="N1" s="108"/>
    </row>
    <row r="2" spans="1:14" x14ac:dyDescent="0.25">
      <c r="A2" s="1"/>
      <c r="B2" s="1"/>
      <c r="C2" s="1"/>
      <c r="D2" s="1"/>
      <c r="E2" s="1"/>
      <c r="F2" s="1"/>
      <c r="G2" s="1"/>
      <c r="H2" s="2"/>
      <c r="I2" s="108"/>
      <c r="J2" s="108"/>
      <c r="K2" s="108"/>
      <c r="L2" s="108"/>
      <c r="M2" s="108"/>
      <c r="N2" s="108"/>
    </row>
    <row r="3" spans="1:14" x14ac:dyDescent="0.25">
      <c r="A3" s="1"/>
      <c r="B3" s="1"/>
      <c r="C3" s="1"/>
      <c r="D3" s="1"/>
      <c r="E3" s="1"/>
      <c r="F3" s="1"/>
      <c r="G3" s="1"/>
      <c r="H3" s="2"/>
      <c r="I3" s="108"/>
      <c r="J3" s="108"/>
      <c r="K3" s="108"/>
      <c r="L3" s="108"/>
      <c r="M3" s="108"/>
      <c r="N3" s="108"/>
    </row>
    <row r="4" spans="1:14" x14ac:dyDescent="0.25">
      <c r="A4" s="109" t="s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3"/>
    </row>
    <row r="5" spans="1:14" x14ac:dyDescent="0.25">
      <c r="A5" s="110" t="str">
        <f>IF([1]ЗАПОЛНИТЬ!$F$7=1,CONCATENATE([1]шапки!A5),CONCATENATE([1]шапки!A5,[1]шапки!C5))</f>
        <v xml:space="preserve">про надходження і використання інших надходжень спеціального фонду (форма№ 4-3д, </v>
      </c>
      <c r="B5" s="110"/>
      <c r="C5" s="110"/>
      <c r="D5" s="110"/>
      <c r="E5" s="110"/>
      <c r="F5" s="110"/>
      <c r="G5" s="110"/>
      <c r="H5" s="110"/>
      <c r="I5" s="4" t="str">
        <f>IF([1]ЗАПОЛНИТЬ!$F$7=1,[1]шапки!C5,[1]шапки!D5)</f>
        <v>№ 4-3м)</v>
      </c>
      <c r="J5" s="3" t="str">
        <f>IF([1]ЗАПОЛНИТЬ!$F$7=1,[1]шапки!D5,"")</f>
        <v/>
      </c>
      <c r="K5" s="3"/>
      <c r="L5" s="31"/>
      <c r="M5" s="31"/>
      <c r="N5" s="3"/>
    </row>
    <row r="6" spans="1:14" x14ac:dyDescent="0.25">
      <c r="A6" s="109" t="s">
        <v>136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"/>
    </row>
    <row r="7" spans="1:14" ht="20.25" x14ac:dyDescent="0.3">
      <c r="A7" s="5"/>
      <c r="B7" s="5"/>
      <c r="C7" s="107" t="s">
        <v>138</v>
      </c>
      <c r="F7" s="5"/>
      <c r="G7" s="5"/>
      <c r="H7" s="5"/>
      <c r="I7" s="5"/>
      <c r="J7" s="5"/>
      <c r="K7" s="5"/>
      <c r="L7" s="5"/>
      <c r="M7" s="5"/>
      <c r="N7" s="5"/>
    </row>
    <row r="8" spans="1:14" ht="15.75" thickBot="1" x14ac:dyDescent="0.3">
      <c r="A8" s="7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6.5" thickTop="1" thickBot="1" x14ac:dyDescent="0.3">
      <c r="A9" s="112" t="s">
        <v>4</v>
      </c>
      <c r="B9" s="116" t="s">
        <v>5</v>
      </c>
      <c r="C9" s="116" t="s">
        <v>6</v>
      </c>
      <c r="D9" s="116" t="s">
        <v>91</v>
      </c>
      <c r="E9" s="116" t="s">
        <v>8</v>
      </c>
      <c r="F9" s="116" t="s">
        <v>9</v>
      </c>
      <c r="G9" s="116"/>
      <c r="H9" s="116" t="s">
        <v>92</v>
      </c>
      <c r="I9" s="116" t="s">
        <v>10</v>
      </c>
      <c r="J9" s="116" t="s">
        <v>11</v>
      </c>
      <c r="K9" s="116"/>
      <c r="L9" s="116" t="s">
        <v>12</v>
      </c>
      <c r="M9" s="116" t="s">
        <v>13</v>
      </c>
      <c r="N9" s="116"/>
    </row>
    <row r="10" spans="1:14" ht="16.5" thickTop="1" thickBot="1" x14ac:dyDescent="0.3">
      <c r="A10" s="112"/>
      <c r="B10" s="116"/>
      <c r="C10" s="116"/>
      <c r="D10" s="116"/>
      <c r="E10" s="116"/>
      <c r="F10" s="116" t="s">
        <v>93</v>
      </c>
      <c r="G10" s="117" t="s">
        <v>94</v>
      </c>
      <c r="H10" s="116"/>
      <c r="I10" s="116"/>
      <c r="J10" s="116" t="s">
        <v>93</v>
      </c>
      <c r="K10" s="117" t="s">
        <v>95</v>
      </c>
      <c r="L10" s="116"/>
      <c r="M10" s="116" t="s">
        <v>93</v>
      </c>
      <c r="N10" s="118" t="s">
        <v>94</v>
      </c>
    </row>
    <row r="11" spans="1:14" ht="16.5" thickTop="1" thickBot="1" x14ac:dyDescent="0.3">
      <c r="A11" s="112"/>
      <c r="B11" s="116"/>
      <c r="C11" s="116"/>
      <c r="D11" s="116"/>
      <c r="E11" s="116"/>
      <c r="F11" s="116"/>
      <c r="G11" s="117"/>
      <c r="H11" s="116"/>
      <c r="I11" s="116"/>
      <c r="J11" s="116"/>
      <c r="K11" s="117"/>
      <c r="L11" s="116"/>
      <c r="M11" s="116"/>
      <c r="N11" s="118"/>
    </row>
    <row r="12" spans="1:14" ht="16.5" thickTop="1" thickBot="1" x14ac:dyDescent="0.3">
      <c r="A12" s="34">
        <v>1</v>
      </c>
      <c r="B12" s="34">
        <v>2</v>
      </c>
      <c r="C12" s="34">
        <v>3</v>
      </c>
      <c r="D12" s="34">
        <v>4</v>
      </c>
      <c r="E12" s="34">
        <v>5</v>
      </c>
      <c r="F12" s="34">
        <v>6</v>
      </c>
      <c r="G12" s="34">
        <v>7</v>
      </c>
      <c r="H12" s="34">
        <v>8</v>
      </c>
      <c r="I12" s="34">
        <v>9</v>
      </c>
      <c r="J12" s="34">
        <v>10</v>
      </c>
      <c r="K12" s="34">
        <v>11</v>
      </c>
      <c r="L12" s="34">
        <v>12</v>
      </c>
      <c r="M12" s="34">
        <v>13</v>
      </c>
      <c r="N12" s="34">
        <v>14</v>
      </c>
    </row>
    <row r="13" spans="1:14" ht="16.5" thickTop="1" thickBot="1" x14ac:dyDescent="0.3">
      <c r="A13" s="10" t="s">
        <v>14</v>
      </c>
      <c r="B13" s="10" t="s">
        <v>15</v>
      </c>
      <c r="C13" s="11" t="s">
        <v>16</v>
      </c>
      <c r="D13" s="12">
        <f>D15+D50+D70+D75</f>
        <v>17712.7</v>
      </c>
      <c r="E13" s="12">
        <f>E17+E20+E23+E24+E28+E36+E37+E77+E45</f>
        <v>0</v>
      </c>
      <c r="F13" s="12">
        <f t="shared" ref="F13:L13" si="0">F15+F50+F70+F75</f>
        <v>0</v>
      </c>
      <c r="G13" s="12">
        <f t="shared" si="0"/>
        <v>0</v>
      </c>
      <c r="H13" s="12">
        <f t="shared" si="0"/>
        <v>0</v>
      </c>
      <c r="I13" s="12">
        <f t="shared" si="0"/>
        <v>17712.7</v>
      </c>
      <c r="J13" s="12">
        <f t="shared" si="0"/>
        <v>17712.7</v>
      </c>
      <c r="K13" s="12">
        <f t="shared" si="0"/>
        <v>0</v>
      </c>
      <c r="L13" s="12">
        <f t="shared" si="0"/>
        <v>0</v>
      </c>
      <c r="M13" s="12">
        <f>F13-H13+I13-J13</f>
        <v>0</v>
      </c>
      <c r="N13" s="12">
        <f>N15+N50+N70+N75</f>
        <v>0</v>
      </c>
    </row>
    <row r="14" spans="1:14" ht="16.5" thickTop="1" thickBot="1" x14ac:dyDescent="0.3">
      <c r="A14" s="13" t="s">
        <v>96</v>
      </c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6.5" thickTop="1" thickBot="1" x14ac:dyDescent="0.3">
      <c r="A15" s="13" t="s">
        <v>97</v>
      </c>
      <c r="B15" s="10">
        <v>2000</v>
      </c>
      <c r="C15" s="11" t="s">
        <v>18</v>
      </c>
      <c r="D15" s="12">
        <f t="shared" ref="D15:J15" si="1">D16+D21+D38+D41+D45+D49</f>
        <v>0</v>
      </c>
      <c r="E15" s="12">
        <v>0</v>
      </c>
      <c r="F15" s="12">
        <f>F16+F21+F38+F41+F45+F49</f>
        <v>0</v>
      </c>
      <c r="G15" s="12">
        <f>G16+G21+G38+G41+G45+G49</f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>K16+K21+K38+K41+K45+K49</f>
        <v>0</v>
      </c>
      <c r="L15" s="12">
        <f>L16+L21+L38+L41+L45+L49</f>
        <v>0</v>
      </c>
      <c r="M15" s="12">
        <f>F15-H15+I15-J15</f>
        <v>0</v>
      </c>
      <c r="N15" s="12">
        <f>N16+N21+N38+N41+N45+N49</f>
        <v>0</v>
      </c>
    </row>
    <row r="16" spans="1:14" ht="16.5" thickTop="1" thickBot="1" x14ac:dyDescent="0.3">
      <c r="A16" s="10" t="s">
        <v>19</v>
      </c>
      <c r="B16" s="10">
        <v>2100</v>
      </c>
      <c r="C16" s="11" t="s">
        <v>20</v>
      </c>
      <c r="D16" s="12">
        <f>D17+D20</f>
        <v>0</v>
      </c>
      <c r="E16" s="12">
        <v>0</v>
      </c>
      <c r="F16" s="12">
        <f t="shared" ref="F16:L16" si="2">F17+F20</f>
        <v>0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  <c r="L16" s="12">
        <f t="shared" si="2"/>
        <v>0</v>
      </c>
      <c r="M16" s="12">
        <f t="shared" ref="M16:M76" si="3">F16-H16+I16-J16</f>
        <v>0</v>
      </c>
      <c r="N16" s="12">
        <f>N17+N20</f>
        <v>0</v>
      </c>
    </row>
    <row r="17" spans="1:14" ht="16.5" thickTop="1" thickBot="1" x14ac:dyDescent="0.3">
      <c r="A17" s="15" t="s">
        <v>21</v>
      </c>
      <c r="B17" s="16">
        <v>2110</v>
      </c>
      <c r="C17" s="17" t="s">
        <v>22</v>
      </c>
      <c r="D17" s="37">
        <f t="shared" ref="D17:L17" si="4">SUM(D18:D19)</f>
        <v>0</v>
      </c>
      <c r="E17" s="38">
        <v>0</v>
      </c>
      <c r="F17" s="37">
        <f>SUM(F18:F19)</f>
        <v>0</v>
      </c>
      <c r="G17" s="37">
        <f>SUM(G18:G19)</f>
        <v>0</v>
      </c>
      <c r="H17" s="37">
        <f t="shared" si="4"/>
        <v>0</v>
      </c>
      <c r="I17" s="37">
        <f t="shared" si="4"/>
        <v>0</v>
      </c>
      <c r="J17" s="37">
        <f t="shared" si="4"/>
        <v>0</v>
      </c>
      <c r="K17" s="37">
        <f>SUM(K18:K19)</f>
        <v>0</v>
      </c>
      <c r="L17" s="37">
        <f t="shared" si="4"/>
        <v>0</v>
      </c>
      <c r="M17" s="12">
        <f t="shared" si="3"/>
        <v>0</v>
      </c>
      <c r="N17" s="37">
        <f>SUM(N18:N19)</f>
        <v>0</v>
      </c>
    </row>
    <row r="18" spans="1:14" ht="16.5" thickTop="1" thickBot="1" x14ac:dyDescent="0.3">
      <c r="A18" s="18" t="s">
        <v>23</v>
      </c>
      <c r="B18" s="13">
        <v>2111</v>
      </c>
      <c r="C18" s="19" t="s">
        <v>24</v>
      </c>
      <c r="D18" s="40">
        <v>0</v>
      </c>
      <c r="E18" s="41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12">
        <f t="shared" si="3"/>
        <v>0</v>
      </c>
      <c r="N18" s="40">
        <v>0</v>
      </c>
    </row>
    <row r="19" spans="1:14" ht="16.5" thickTop="1" thickBot="1" x14ac:dyDescent="0.3">
      <c r="A19" s="18" t="s">
        <v>25</v>
      </c>
      <c r="B19" s="13">
        <v>2112</v>
      </c>
      <c r="C19" s="19" t="s">
        <v>26</v>
      </c>
      <c r="D19" s="40">
        <v>0</v>
      </c>
      <c r="E19" s="41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12">
        <f t="shared" si="3"/>
        <v>0</v>
      </c>
      <c r="N19" s="40">
        <v>0</v>
      </c>
    </row>
    <row r="20" spans="1:14" ht="16.5" thickTop="1" thickBot="1" x14ac:dyDescent="0.3">
      <c r="A20" s="20" t="s">
        <v>27</v>
      </c>
      <c r="B20" s="16">
        <v>2120</v>
      </c>
      <c r="C20" s="17" t="s">
        <v>28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12">
        <f t="shared" si="3"/>
        <v>0</v>
      </c>
      <c r="N20" s="38">
        <v>0</v>
      </c>
    </row>
    <row r="21" spans="1:14" ht="16.5" thickTop="1" thickBot="1" x14ac:dyDescent="0.3">
      <c r="A21" s="10" t="s">
        <v>29</v>
      </c>
      <c r="B21" s="10">
        <v>2200</v>
      </c>
      <c r="C21" s="11" t="s">
        <v>30</v>
      </c>
      <c r="D21" s="42">
        <f>SUM(D22:D28)+D35</f>
        <v>0</v>
      </c>
      <c r="E21" s="42">
        <v>0</v>
      </c>
      <c r="F21" s="42">
        <f t="shared" ref="F21:L21" si="5">SUM(F22:F28)+F35</f>
        <v>0</v>
      </c>
      <c r="G21" s="42">
        <f t="shared" si="5"/>
        <v>0</v>
      </c>
      <c r="H21" s="42">
        <f t="shared" si="5"/>
        <v>0</v>
      </c>
      <c r="I21" s="42">
        <f t="shared" si="5"/>
        <v>0</v>
      </c>
      <c r="J21" s="42">
        <f t="shared" si="5"/>
        <v>0</v>
      </c>
      <c r="K21" s="42">
        <f t="shared" si="5"/>
        <v>0</v>
      </c>
      <c r="L21" s="42">
        <f t="shared" si="5"/>
        <v>0</v>
      </c>
      <c r="M21" s="12">
        <f t="shared" si="3"/>
        <v>0</v>
      </c>
      <c r="N21" s="42">
        <f>SUM(N22:N28)+N35</f>
        <v>0</v>
      </c>
    </row>
    <row r="22" spans="1:14" ht="16.5" thickTop="1" thickBot="1" x14ac:dyDescent="0.3">
      <c r="A22" s="15" t="s">
        <v>31</v>
      </c>
      <c r="B22" s="16">
        <v>2210</v>
      </c>
      <c r="C22" s="17" t="s">
        <v>32</v>
      </c>
      <c r="D22" s="38">
        <v>0</v>
      </c>
      <c r="E22" s="37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12">
        <f t="shared" si="3"/>
        <v>0</v>
      </c>
      <c r="N22" s="38">
        <v>0</v>
      </c>
    </row>
    <row r="23" spans="1:14" ht="16.5" thickTop="1" thickBot="1" x14ac:dyDescent="0.3">
      <c r="A23" s="15" t="s">
        <v>33</v>
      </c>
      <c r="B23" s="16">
        <v>2220</v>
      </c>
      <c r="C23" s="16">
        <v>100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12">
        <f t="shared" si="3"/>
        <v>0</v>
      </c>
      <c r="N23" s="38">
        <v>0</v>
      </c>
    </row>
    <row r="24" spans="1:14" ht="16.5" thickTop="1" thickBot="1" x14ac:dyDescent="0.3">
      <c r="A24" s="15" t="s">
        <v>34</v>
      </c>
      <c r="B24" s="16">
        <v>2230</v>
      </c>
      <c r="C24" s="16">
        <v>110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12">
        <f t="shared" si="3"/>
        <v>0</v>
      </c>
      <c r="N24" s="38">
        <v>0</v>
      </c>
    </row>
    <row r="25" spans="1:14" ht="16.5" thickTop="1" thickBot="1" x14ac:dyDescent="0.3">
      <c r="A25" s="15" t="s">
        <v>35</v>
      </c>
      <c r="B25" s="16">
        <v>2240</v>
      </c>
      <c r="C25" s="16">
        <v>120</v>
      </c>
      <c r="D25" s="38">
        <v>0</v>
      </c>
      <c r="E25" s="37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12">
        <f t="shared" si="3"/>
        <v>0</v>
      </c>
      <c r="N25" s="38">
        <v>0</v>
      </c>
    </row>
    <row r="26" spans="1:14" ht="16.5" thickTop="1" thickBot="1" x14ac:dyDescent="0.3">
      <c r="A26" s="15" t="s">
        <v>36</v>
      </c>
      <c r="B26" s="16">
        <v>2250</v>
      </c>
      <c r="C26" s="16">
        <v>130</v>
      </c>
      <c r="D26" s="38">
        <v>0</v>
      </c>
      <c r="E26" s="37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12">
        <f t="shared" si="3"/>
        <v>0</v>
      </c>
      <c r="N26" s="38">
        <v>0</v>
      </c>
    </row>
    <row r="27" spans="1:14" ht="16.5" thickTop="1" thickBot="1" x14ac:dyDescent="0.3">
      <c r="A27" s="20" t="s">
        <v>37</v>
      </c>
      <c r="B27" s="16">
        <v>2260</v>
      </c>
      <c r="C27" s="16">
        <v>140</v>
      </c>
      <c r="D27" s="38">
        <v>0</v>
      </c>
      <c r="E27" s="37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12">
        <f t="shared" si="3"/>
        <v>0</v>
      </c>
      <c r="N27" s="38">
        <v>0</v>
      </c>
    </row>
    <row r="28" spans="1:14" ht="16.5" thickTop="1" thickBot="1" x14ac:dyDescent="0.3">
      <c r="A28" s="20" t="s">
        <v>38</v>
      </c>
      <c r="B28" s="16">
        <v>2270</v>
      </c>
      <c r="C28" s="16">
        <v>150</v>
      </c>
      <c r="D28" s="37">
        <f>SUM(D29:D34)</f>
        <v>0</v>
      </c>
      <c r="E28" s="38">
        <v>0</v>
      </c>
      <c r="F28" s="37">
        <f t="shared" ref="F28:L28" si="6">SUM(F29:F34)</f>
        <v>0</v>
      </c>
      <c r="G28" s="37">
        <f t="shared" si="6"/>
        <v>0</v>
      </c>
      <c r="H28" s="37">
        <f t="shared" si="6"/>
        <v>0</v>
      </c>
      <c r="I28" s="37">
        <f t="shared" si="6"/>
        <v>0</v>
      </c>
      <c r="J28" s="37">
        <f t="shared" si="6"/>
        <v>0</v>
      </c>
      <c r="K28" s="37">
        <f t="shared" si="6"/>
        <v>0</v>
      </c>
      <c r="L28" s="37">
        <f t="shared" si="6"/>
        <v>0</v>
      </c>
      <c r="M28" s="12">
        <f t="shared" si="3"/>
        <v>0</v>
      </c>
      <c r="N28" s="37">
        <f>SUM(N29:N34)</f>
        <v>0</v>
      </c>
    </row>
    <row r="29" spans="1:14" ht="16.5" thickTop="1" thickBot="1" x14ac:dyDescent="0.3">
      <c r="A29" s="18" t="s">
        <v>39</v>
      </c>
      <c r="B29" s="13">
        <v>2271</v>
      </c>
      <c r="C29" s="13">
        <v>160</v>
      </c>
      <c r="D29" s="40">
        <v>0</v>
      </c>
      <c r="E29" s="41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12">
        <f t="shared" si="3"/>
        <v>0</v>
      </c>
      <c r="N29" s="40">
        <v>0</v>
      </c>
    </row>
    <row r="30" spans="1:14" ht="16.5" thickTop="1" thickBot="1" x14ac:dyDescent="0.3">
      <c r="A30" s="18" t="s">
        <v>40</v>
      </c>
      <c r="B30" s="13">
        <v>2272</v>
      </c>
      <c r="C30" s="13">
        <v>170</v>
      </c>
      <c r="D30" s="40">
        <v>0</v>
      </c>
      <c r="E30" s="41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12">
        <f t="shared" si="3"/>
        <v>0</v>
      </c>
      <c r="N30" s="40">
        <v>0</v>
      </c>
    </row>
    <row r="31" spans="1:14" ht="16.5" thickTop="1" thickBot="1" x14ac:dyDescent="0.3">
      <c r="A31" s="18" t="s">
        <v>41</v>
      </c>
      <c r="B31" s="13">
        <v>2273</v>
      </c>
      <c r="C31" s="13">
        <v>180</v>
      </c>
      <c r="D31" s="40">
        <v>0</v>
      </c>
      <c r="E31" s="41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12">
        <f t="shared" si="3"/>
        <v>0</v>
      </c>
      <c r="N31" s="40">
        <v>0</v>
      </c>
    </row>
    <row r="32" spans="1:14" ht="16.5" thickTop="1" thickBot="1" x14ac:dyDescent="0.3">
      <c r="A32" s="18" t="s">
        <v>42</v>
      </c>
      <c r="B32" s="13">
        <v>2274</v>
      </c>
      <c r="C32" s="13">
        <v>190</v>
      </c>
      <c r="D32" s="40">
        <v>0</v>
      </c>
      <c r="E32" s="41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12">
        <f t="shared" si="3"/>
        <v>0</v>
      </c>
      <c r="N32" s="40">
        <v>0</v>
      </c>
    </row>
    <row r="33" spans="1:14" ht="16.5" thickTop="1" thickBot="1" x14ac:dyDescent="0.3">
      <c r="A33" s="18" t="s">
        <v>43</v>
      </c>
      <c r="B33" s="13">
        <v>2275</v>
      </c>
      <c r="C33" s="13">
        <v>200</v>
      </c>
      <c r="D33" s="40">
        <v>0</v>
      </c>
      <c r="E33" s="41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12">
        <f t="shared" si="3"/>
        <v>0</v>
      </c>
      <c r="N33" s="40">
        <v>0</v>
      </c>
    </row>
    <row r="34" spans="1:14" ht="16.5" thickTop="1" thickBot="1" x14ac:dyDescent="0.3">
      <c r="A34" s="18" t="s">
        <v>44</v>
      </c>
      <c r="B34" s="13">
        <v>2276</v>
      </c>
      <c r="C34" s="13">
        <v>210</v>
      </c>
      <c r="D34" s="40">
        <v>0</v>
      </c>
      <c r="E34" s="41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12">
        <f t="shared" si="3"/>
        <v>0</v>
      </c>
      <c r="N34" s="40">
        <v>0</v>
      </c>
    </row>
    <row r="35" spans="1:14" ht="24" thickTop="1" thickBot="1" x14ac:dyDescent="0.3">
      <c r="A35" s="20" t="s">
        <v>45</v>
      </c>
      <c r="B35" s="16">
        <v>2280</v>
      </c>
      <c r="C35" s="16">
        <v>220</v>
      </c>
      <c r="D35" s="37">
        <f>SUM(D36:D37)</f>
        <v>0</v>
      </c>
      <c r="E35" s="37">
        <v>0</v>
      </c>
      <c r="F35" s="37">
        <f t="shared" ref="F35:L35" si="7">SUM(F36:F37)</f>
        <v>0</v>
      </c>
      <c r="G35" s="37">
        <f t="shared" si="7"/>
        <v>0</v>
      </c>
      <c r="H35" s="37">
        <f t="shared" si="7"/>
        <v>0</v>
      </c>
      <c r="I35" s="37">
        <f t="shared" si="7"/>
        <v>0</v>
      </c>
      <c r="J35" s="37">
        <f t="shared" si="7"/>
        <v>0</v>
      </c>
      <c r="K35" s="37">
        <f t="shared" si="7"/>
        <v>0</v>
      </c>
      <c r="L35" s="37">
        <f t="shared" si="7"/>
        <v>0</v>
      </c>
      <c r="M35" s="12">
        <f t="shared" si="3"/>
        <v>0</v>
      </c>
      <c r="N35" s="37">
        <f>SUM(N36:N37)</f>
        <v>0</v>
      </c>
    </row>
    <row r="36" spans="1:14" ht="24" thickTop="1" thickBot="1" x14ac:dyDescent="0.3">
      <c r="A36" s="35" t="s">
        <v>46</v>
      </c>
      <c r="B36" s="13">
        <v>2281</v>
      </c>
      <c r="C36" s="13">
        <v>230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12">
        <f t="shared" si="3"/>
        <v>0</v>
      </c>
      <c r="N36" s="40">
        <v>0</v>
      </c>
    </row>
    <row r="37" spans="1:14" ht="35.25" thickTop="1" thickBot="1" x14ac:dyDescent="0.3">
      <c r="A37" s="18" t="s">
        <v>47</v>
      </c>
      <c r="B37" s="13">
        <v>2282</v>
      </c>
      <c r="C37" s="13">
        <v>240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12">
        <f t="shared" si="3"/>
        <v>0</v>
      </c>
      <c r="N37" s="40">
        <v>0</v>
      </c>
    </row>
    <row r="38" spans="1:14" ht="16.5" thickTop="1" thickBot="1" x14ac:dyDescent="0.3">
      <c r="A38" s="10" t="s">
        <v>48</v>
      </c>
      <c r="B38" s="10">
        <v>2400</v>
      </c>
      <c r="C38" s="10">
        <v>250</v>
      </c>
      <c r="D38" s="42">
        <f t="shared" ref="D38:L38" si="8">SUM(D39:D40)</f>
        <v>0</v>
      </c>
      <c r="E38" s="42">
        <f t="shared" si="8"/>
        <v>0</v>
      </c>
      <c r="F38" s="42">
        <f>SUM(F39:F40)</f>
        <v>0</v>
      </c>
      <c r="G38" s="42">
        <f>SUM(G39:G40)</f>
        <v>0</v>
      </c>
      <c r="H38" s="42">
        <f t="shared" si="8"/>
        <v>0</v>
      </c>
      <c r="I38" s="42">
        <f t="shared" si="8"/>
        <v>0</v>
      </c>
      <c r="J38" s="42">
        <f t="shared" si="8"/>
        <v>0</v>
      </c>
      <c r="K38" s="42">
        <f>SUM(K39:K40)</f>
        <v>0</v>
      </c>
      <c r="L38" s="42">
        <f t="shared" si="8"/>
        <v>0</v>
      </c>
      <c r="M38" s="12">
        <f t="shared" si="3"/>
        <v>0</v>
      </c>
      <c r="N38" s="42">
        <f>SUM(N39:N40)</f>
        <v>0</v>
      </c>
    </row>
    <row r="39" spans="1:14" ht="16.5" thickTop="1" thickBot="1" x14ac:dyDescent="0.3">
      <c r="A39" s="24" t="s">
        <v>49</v>
      </c>
      <c r="B39" s="16">
        <v>2410</v>
      </c>
      <c r="C39" s="16">
        <v>260</v>
      </c>
      <c r="D39" s="38">
        <v>0</v>
      </c>
      <c r="E39" s="37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12">
        <f t="shared" si="3"/>
        <v>0</v>
      </c>
      <c r="N39" s="38">
        <v>0</v>
      </c>
    </row>
    <row r="40" spans="1:14" ht="16.5" thickTop="1" thickBot="1" x14ac:dyDescent="0.3">
      <c r="A40" s="24" t="s">
        <v>50</v>
      </c>
      <c r="B40" s="16">
        <v>2420</v>
      </c>
      <c r="C40" s="16">
        <v>270</v>
      </c>
      <c r="D40" s="38">
        <v>0</v>
      </c>
      <c r="E40" s="37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12">
        <f t="shared" si="3"/>
        <v>0</v>
      </c>
      <c r="N40" s="38">
        <v>0</v>
      </c>
    </row>
    <row r="41" spans="1:14" ht="16.5" thickTop="1" thickBot="1" x14ac:dyDescent="0.3">
      <c r="A41" s="119" t="s">
        <v>51</v>
      </c>
      <c r="B41" s="10">
        <v>2600</v>
      </c>
      <c r="C41" s="10">
        <v>280</v>
      </c>
      <c r="D41" s="42">
        <f t="shared" ref="D41:L41" si="9">SUM(D42:D44)</f>
        <v>0</v>
      </c>
      <c r="E41" s="42">
        <f t="shared" si="9"/>
        <v>0</v>
      </c>
      <c r="F41" s="42">
        <f>SUM(F42:F44)</f>
        <v>0</v>
      </c>
      <c r="G41" s="42">
        <f>SUM(G42:G44)</f>
        <v>0</v>
      </c>
      <c r="H41" s="42">
        <f t="shared" si="9"/>
        <v>0</v>
      </c>
      <c r="I41" s="42">
        <f t="shared" si="9"/>
        <v>0</v>
      </c>
      <c r="J41" s="42">
        <f t="shared" si="9"/>
        <v>0</v>
      </c>
      <c r="K41" s="42">
        <f>SUM(K42:K44)</f>
        <v>0</v>
      </c>
      <c r="L41" s="42">
        <f t="shared" si="9"/>
        <v>0</v>
      </c>
      <c r="M41" s="12">
        <f t="shared" si="3"/>
        <v>0</v>
      </c>
      <c r="N41" s="42">
        <f>SUM(N42:N44)</f>
        <v>0</v>
      </c>
    </row>
    <row r="42" spans="1:14" ht="24" thickTop="1" thickBot="1" x14ac:dyDescent="0.3">
      <c r="A42" s="20" t="s">
        <v>52</v>
      </c>
      <c r="B42" s="16">
        <v>2610</v>
      </c>
      <c r="C42" s="16">
        <v>290</v>
      </c>
      <c r="D42" s="43">
        <v>0</v>
      </c>
      <c r="E42" s="44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12">
        <f t="shared" si="3"/>
        <v>0</v>
      </c>
      <c r="N42" s="43">
        <v>0</v>
      </c>
    </row>
    <row r="43" spans="1:14" ht="24" thickTop="1" thickBot="1" x14ac:dyDescent="0.3">
      <c r="A43" s="20" t="s">
        <v>53</v>
      </c>
      <c r="B43" s="16">
        <v>2620</v>
      </c>
      <c r="C43" s="16">
        <v>300</v>
      </c>
      <c r="D43" s="43">
        <v>0</v>
      </c>
      <c r="E43" s="44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12">
        <f t="shared" si="3"/>
        <v>0</v>
      </c>
      <c r="N43" s="43">
        <v>0</v>
      </c>
    </row>
    <row r="44" spans="1:14" ht="24" thickTop="1" thickBot="1" x14ac:dyDescent="0.3">
      <c r="A44" s="24" t="s">
        <v>54</v>
      </c>
      <c r="B44" s="16">
        <v>2630</v>
      </c>
      <c r="C44" s="16">
        <v>310</v>
      </c>
      <c r="D44" s="43">
        <v>0</v>
      </c>
      <c r="E44" s="44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12">
        <f t="shared" si="3"/>
        <v>0</v>
      </c>
      <c r="N44" s="43">
        <v>0</v>
      </c>
    </row>
    <row r="45" spans="1:14" ht="16.5" thickTop="1" thickBot="1" x14ac:dyDescent="0.3">
      <c r="A45" s="10" t="s">
        <v>55</v>
      </c>
      <c r="B45" s="10">
        <v>2700</v>
      </c>
      <c r="C45" s="10">
        <v>320</v>
      </c>
      <c r="D45" s="45">
        <f t="shared" ref="D45:L45" si="10">SUM(D46:D48)</f>
        <v>0</v>
      </c>
      <c r="E45" s="45">
        <v>0</v>
      </c>
      <c r="F45" s="45">
        <f>SUM(F46:F48)</f>
        <v>0</v>
      </c>
      <c r="G45" s="45">
        <f>SUM(G46:G48)</f>
        <v>0</v>
      </c>
      <c r="H45" s="45">
        <f t="shared" si="10"/>
        <v>0</v>
      </c>
      <c r="I45" s="45">
        <f t="shared" si="10"/>
        <v>0</v>
      </c>
      <c r="J45" s="45">
        <f t="shared" si="10"/>
        <v>0</v>
      </c>
      <c r="K45" s="45">
        <f>SUM(K46:K48)</f>
        <v>0</v>
      </c>
      <c r="L45" s="45">
        <f t="shared" si="10"/>
        <v>0</v>
      </c>
      <c r="M45" s="12">
        <f t="shared" si="3"/>
        <v>0</v>
      </c>
      <c r="N45" s="45">
        <f>SUM(N46:N48)</f>
        <v>0</v>
      </c>
    </row>
    <row r="46" spans="1:14" ht="16.5" thickTop="1" thickBot="1" x14ac:dyDescent="0.3">
      <c r="A46" s="20" t="s">
        <v>56</v>
      </c>
      <c r="B46" s="16">
        <v>2710</v>
      </c>
      <c r="C46" s="16">
        <v>330</v>
      </c>
      <c r="D46" s="43">
        <v>0</v>
      </c>
      <c r="E46" s="44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12">
        <f t="shared" si="3"/>
        <v>0</v>
      </c>
      <c r="N46" s="43">
        <v>0</v>
      </c>
    </row>
    <row r="47" spans="1:14" ht="16.5" thickTop="1" thickBot="1" x14ac:dyDescent="0.3">
      <c r="A47" s="20" t="s">
        <v>57</v>
      </c>
      <c r="B47" s="16">
        <v>2720</v>
      </c>
      <c r="C47" s="16">
        <v>340</v>
      </c>
      <c r="D47" s="43">
        <v>0</v>
      </c>
      <c r="E47" s="44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12">
        <f t="shared" si="3"/>
        <v>0</v>
      </c>
      <c r="N47" s="43">
        <v>0</v>
      </c>
    </row>
    <row r="48" spans="1:14" ht="16.5" thickTop="1" thickBot="1" x14ac:dyDescent="0.3">
      <c r="A48" s="20" t="s">
        <v>58</v>
      </c>
      <c r="B48" s="16">
        <v>2730</v>
      </c>
      <c r="C48" s="16">
        <v>350</v>
      </c>
      <c r="D48" s="43">
        <v>0</v>
      </c>
      <c r="E48" s="44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12">
        <f t="shared" si="3"/>
        <v>0</v>
      </c>
      <c r="N48" s="43">
        <v>0</v>
      </c>
    </row>
    <row r="49" spans="1:14" ht="16.5" thickTop="1" thickBot="1" x14ac:dyDescent="0.3">
      <c r="A49" s="21" t="s">
        <v>59</v>
      </c>
      <c r="B49" s="10">
        <v>2800</v>
      </c>
      <c r="C49" s="10">
        <v>360</v>
      </c>
      <c r="D49" s="46">
        <v>0</v>
      </c>
      <c r="E49" s="45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12">
        <f t="shared" si="3"/>
        <v>0</v>
      </c>
      <c r="N49" s="46">
        <v>0</v>
      </c>
    </row>
    <row r="50" spans="1:14" ht="16.5" thickTop="1" thickBot="1" x14ac:dyDescent="0.3">
      <c r="A50" s="10" t="s">
        <v>60</v>
      </c>
      <c r="B50" s="10">
        <v>3000</v>
      </c>
      <c r="C50" s="10">
        <v>370</v>
      </c>
      <c r="D50" s="45">
        <f t="shared" ref="D50:L50" si="11">D51+D65</f>
        <v>17712.7</v>
      </c>
      <c r="E50" s="45">
        <f t="shared" si="11"/>
        <v>0</v>
      </c>
      <c r="F50" s="45">
        <f>F51+F65</f>
        <v>0</v>
      </c>
      <c r="G50" s="45">
        <f>G51+G65</f>
        <v>0</v>
      </c>
      <c r="H50" s="45">
        <f t="shared" si="11"/>
        <v>0</v>
      </c>
      <c r="I50" s="45">
        <f t="shared" si="11"/>
        <v>17712.7</v>
      </c>
      <c r="J50" s="45">
        <f t="shared" si="11"/>
        <v>17712.7</v>
      </c>
      <c r="K50" s="45">
        <f>K51+K65</f>
        <v>0</v>
      </c>
      <c r="L50" s="45">
        <f t="shared" si="11"/>
        <v>0</v>
      </c>
      <c r="M50" s="12">
        <f t="shared" si="3"/>
        <v>0</v>
      </c>
      <c r="N50" s="45">
        <f>N51+N65</f>
        <v>0</v>
      </c>
    </row>
    <row r="51" spans="1:14" ht="16.5" thickTop="1" thickBot="1" x14ac:dyDescent="0.3">
      <c r="A51" s="14" t="s">
        <v>61</v>
      </c>
      <c r="B51" s="10">
        <v>3100</v>
      </c>
      <c r="C51" s="10">
        <v>380</v>
      </c>
      <c r="D51" s="45">
        <f t="shared" ref="D51:L51" si="12">D52+D53+D56+D59+D63+D64</f>
        <v>17712.7</v>
      </c>
      <c r="E51" s="45">
        <f t="shared" si="12"/>
        <v>0</v>
      </c>
      <c r="F51" s="45">
        <f>F52+F53+F56+F59+F63+F64</f>
        <v>0</v>
      </c>
      <c r="G51" s="45">
        <f>G52+G53+G56+G59+G63+G64</f>
        <v>0</v>
      </c>
      <c r="H51" s="45">
        <f t="shared" si="12"/>
        <v>0</v>
      </c>
      <c r="I51" s="45">
        <f t="shared" si="12"/>
        <v>17712.7</v>
      </c>
      <c r="J51" s="45">
        <f t="shared" si="12"/>
        <v>17712.7</v>
      </c>
      <c r="K51" s="45">
        <f>K52+K53+K56+K59+K63+K64</f>
        <v>0</v>
      </c>
      <c r="L51" s="45">
        <f t="shared" si="12"/>
        <v>0</v>
      </c>
      <c r="M51" s="12">
        <f t="shared" si="3"/>
        <v>0</v>
      </c>
      <c r="N51" s="45">
        <f>N52+N53+N56+N59+N63+N64</f>
        <v>0</v>
      </c>
    </row>
    <row r="52" spans="1:14" ht="24" thickTop="1" thickBot="1" x14ac:dyDescent="0.3">
      <c r="A52" s="20" t="s">
        <v>62</v>
      </c>
      <c r="B52" s="16">
        <v>3110</v>
      </c>
      <c r="C52" s="16">
        <v>390</v>
      </c>
      <c r="D52" s="43">
        <v>17712.7</v>
      </c>
      <c r="E52" s="44">
        <v>0</v>
      </c>
      <c r="F52" s="43">
        <v>0</v>
      </c>
      <c r="G52" s="43">
        <v>0</v>
      </c>
      <c r="H52" s="43">
        <v>0</v>
      </c>
      <c r="I52" s="43">
        <v>17712.7</v>
      </c>
      <c r="J52" s="43">
        <v>17712.7</v>
      </c>
      <c r="K52" s="43">
        <v>0</v>
      </c>
      <c r="L52" s="43">
        <v>0</v>
      </c>
      <c r="M52" s="12">
        <f t="shared" si="3"/>
        <v>0</v>
      </c>
      <c r="N52" s="43">
        <v>0</v>
      </c>
    </row>
    <row r="53" spans="1:14" ht="16.5" thickTop="1" thickBot="1" x14ac:dyDescent="0.3">
      <c r="A53" s="24" t="s">
        <v>63</v>
      </c>
      <c r="B53" s="16">
        <v>3120</v>
      </c>
      <c r="C53" s="16">
        <v>400</v>
      </c>
      <c r="D53" s="47">
        <f t="shared" ref="D53:L53" si="13">SUM(D54:D55)</f>
        <v>0</v>
      </c>
      <c r="E53" s="47">
        <f t="shared" si="13"/>
        <v>0</v>
      </c>
      <c r="F53" s="47">
        <f>SUM(F54:F55)</f>
        <v>0</v>
      </c>
      <c r="G53" s="47">
        <f>SUM(G54:G55)</f>
        <v>0</v>
      </c>
      <c r="H53" s="47">
        <f t="shared" si="13"/>
        <v>0</v>
      </c>
      <c r="I53" s="47">
        <f t="shared" si="13"/>
        <v>0</v>
      </c>
      <c r="J53" s="47">
        <f t="shared" si="13"/>
        <v>0</v>
      </c>
      <c r="K53" s="47">
        <f>SUM(K54:K55)</f>
        <v>0</v>
      </c>
      <c r="L53" s="47">
        <f t="shared" si="13"/>
        <v>0</v>
      </c>
      <c r="M53" s="12">
        <f t="shared" si="3"/>
        <v>0</v>
      </c>
      <c r="N53" s="47">
        <f>SUM(N54:N55)</f>
        <v>0</v>
      </c>
    </row>
    <row r="54" spans="1:14" ht="16.5" thickTop="1" thickBot="1" x14ac:dyDescent="0.3">
      <c r="A54" s="18" t="s">
        <v>64</v>
      </c>
      <c r="B54" s="13">
        <v>3121</v>
      </c>
      <c r="C54" s="13">
        <v>410</v>
      </c>
      <c r="D54" s="28">
        <v>0</v>
      </c>
      <c r="E54" s="4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12">
        <f t="shared" si="3"/>
        <v>0</v>
      </c>
      <c r="N54" s="28">
        <v>0</v>
      </c>
    </row>
    <row r="55" spans="1:14" ht="16.5" thickTop="1" thickBot="1" x14ac:dyDescent="0.3">
      <c r="A55" s="18" t="s">
        <v>65</v>
      </c>
      <c r="B55" s="13">
        <v>3122</v>
      </c>
      <c r="C55" s="13">
        <v>420</v>
      </c>
      <c r="D55" s="28">
        <v>0</v>
      </c>
      <c r="E55" s="4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12">
        <f t="shared" si="3"/>
        <v>0</v>
      </c>
      <c r="N55" s="28">
        <v>0</v>
      </c>
    </row>
    <row r="56" spans="1:14" ht="16.5" thickTop="1" thickBot="1" x14ac:dyDescent="0.3">
      <c r="A56" s="15" t="s">
        <v>66</v>
      </c>
      <c r="B56" s="16">
        <v>3130</v>
      </c>
      <c r="C56" s="16">
        <v>430</v>
      </c>
      <c r="D56" s="44">
        <f t="shared" ref="D56:L56" si="14">SUM(D57:D58)</f>
        <v>0</v>
      </c>
      <c r="E56" s="44">
        <f t="shared" si="14"/>
        <v>0</v>
      </c>
      <c r="F56" s="44">
        <f>SUM(F57:F58)</f>
        <v>0</v>
      </c>
      <c r="G56" s="44">
        <f>SUM(G57:G58)</f>
        <v>0</v>
      </c>
      <c r="H56" s="44">
        <f t="shared" si="14"/>
        <v>0</v>
      </c>
      <c r="I56" s="44">
        <f t="shared" si="14"/>
        <v>0</v>
      </c>
      <c r="J56" s="44">
        <f t="shared" si="14"/>
        <v>0</v>
      </c>
      <c r="K56" s="44">
        <f>SUM(K57:K58)</f>
        <v>0</v>
      </c>
      <c r="L56" s="44">
        <f t="shared" si="14"/>
        <v>0</v>
      </c>
      <c r="M56" s="12">
        <f t="shared" si="3"/>
        <v>0</v>
      </c>
      <c r="N56" s="44">
        <f>SUM(N57:N58)</f>
        <v>0</v>
      </c>
    </row>
    <row r="57" spans="1:14" ht="16.5" thickTop="1" thickBot="1" x14ac:dyDescent="0.3">
      <c r="A57" s="18" t="s">
        <v>67</v>
      </c>
      <c r="B57" s="13">
        <v>3131</v>
      </c>
      <c r="C57" s="13">
        <v>440</v>
      </c>
      <c r="D57" s="28">
        <v>0</v>
      </c>
      <c r="E57" s="4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12">
        <f t="shared" si="3"/>
        <v>0</v>
      </c>
      <c r="N57" s="28">
        <v>0</v>
      </c>
    </row>
    <row r="58" spans="1:14" ht="16.5" thickTop="1" thickBot="1" x14ac:dyDescent="0.3">
      <c r="A58" s="18" t="s">
        <v>68</v>
      </c>
      <c r="B58" s="13">
        <v>3132</v>
      </c>
      <c r="C58" s="13">
        <v>450</v>
      </c>
      <c r="D58" s="28"/>
      <c r="E58" s="4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12">
        <f t="shared" si="3"/>
        <v>0</v>
      </c>
      <c r="N58" s="28">
        <v>0</v>
      </c>
    </row>
    <row r="59" spans="1:14" ht="16.5" thickTop="1" thickBot="1" x14ac:dyDescent="0.3">
      <c r="A59" s="15" t="s">
        <v>69</v>
      </c>
      <c r="B59" s="16">
        <v>3140</v>
      </c>
      <c r="C59" s="16">
        <v>460</v>
      </c>
      <c r="D59" s="44">
        <f t="shared" ref="D59:L59" si="15">SUM(D60:D62)</f>
        <v>0</v>
      </c>
      <c r="E59" s="44">
        <f t="shared" si="15"/>
        <v>0</v>
      </c>
      <c r="F59" s="44">
        <f>SUM(F60:F62)</f>
        <v>0</v>
      </c>
      <c r="G59" s="44">
        <f>SUM(G60:G62)</f>
        <v>0</v>
      </c>
      <c r="H59" s="44">
        <f t="shared" si="15"/>
        <v>0</v>
      </c>
      <c r="I59" s="44">
        <f t="shared" si="15"/>
        <v>0</v>
      </c>
      <c r="J59" s="44">
        <f t="shared" si="15"/>
        <v>0</v>
      </c>
      <c r="K59" s="44">
        <f>SUM(K60:K62)</f>
        <v>0</v>
      </c>
      <c r="L59" s="44">
        <f t="shared" si="15"/>
        <v>0</v>
      </c>
      <c r="M59" s="12">
        <f t="shared" si="3"/>
        <v>0</v>
      </c>
      <c r="N59" s="44">
        <f>SUM(N60:N62)</f>
        <v>0</v>
      </c>
    </row>
    <row r="60" spans="1:14" ht="16.5" thickTop="1" thickBot="1" x14ac:dyDescent="0.3">
      <c r="A60" s="26" t="s">
        <v>70</v>
      </c>
      <c r="B60" s="13">
        <v>3141</v>
      </c>
      <c r="C60" s="13">
        <v>470</v>
      </c>
      <c r="D60" s="28">
        <v>0</v>
      </c>
      <c r="E60" s="4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12">
        <f t="shared" si="3"/>
        <v>0</v>
      </c>
      <c r="N60" s="28">
        <v>0</v>
      </c>
    </row>
    <row r="61" spans="1:14" ht="16.5" thickTop="1" thickBot="1" x14ac:dyDescent="0.3">
      <c r="A61" s="26" t="s">
        <v>71</v>
      </c>
      <c r="B61" s="13">
        <v>3142</v>
      </c>
      <c r="C61" s="13">
        <v>480</v>
      </c>
      <c r="D61" s="28">
        <v>0</v>
      </c>
      <c r="E61" s="4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12">
        <f t="shared" si="3"/>
        <v>0</v>
      </c>
      <c r="N61" s="28">
        <v>0</v>
      </c>
    </row>
    <row r="62" spans="1:14" ht="24.75" thickTop="1" thickBot="1" x14ac:dyDescent="0.3">
      <c r="A62" s="26" t="s">
        <v>72</v>
      </c>
      <c r="B62" s="13">
        <v>3143</v>
      </c>
      <c r="C62" s="13">
        <v>490</v>
      </c>
      <c r="D62" s="28">
        <v>0</v>
      </c>
      <c r="E62" s="4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12">
        <f t="shared" si="3"/>
        <v>0</v>
      </c>
      <c r="N62" s="28">
        <v>0</v>
      </c>
    </row>
    <row r="63" spans="1:14" ht="16.5" thickTop="1" thickBot="1" x14ac:dyDescent="0.3">
      <c r="A63" s="15" t="s">
        <v>73</v>
      </c>
      <c r="B63" s="16">
        <v>3150</v>
      </c>
      <c r="C63" s="16">
        <v>500</v>
      </c>
      <c r="D63" s="43">
        <v>0</v>
      </c>
      <c r="E63" s="44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12">
        <f t="shared" si="3"/>
        <v>0</v>
      </c>
      <c r="N63" s="43">
        <v>0</v>
      </c>
    </row>
    <row r="64" spans="1:14" ht="16.5" thickTop="1" thickBot="1" x14ac:dyDescent="0.3">
      <c r="A64" s="15" t="s">
        <v>74</v>
      </c>
      <c r="B64" s="16">
        <v>3160</v>
      </c>
      <c r="C64" s="16">
        <v>510</v>
      </c>
      <c r="D64" s="43">
        <v>0</v>
      </c>
      <c r="E64" s="44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12">
        <f t="shared" si="3"/>
        <v>0</v>
      </c>
      <c r="N64" s="43">
        <v>0</v>
      </c>
    </row>
    <row r="65" spans="1:14" ht="16.5" thickTop="1" thickBot="1" x14ac:dyDescent="0.3">
      <c r="A65" s="10" t="s">
        <v>75</v>
      </c>
      <c r="B65" s="10">
        <v>3200</v>
      </c>
      <c r="C65" s="10">
        <v>520</v>
      </c>
      <c r="D65" s="45">
        <f t="shared" ref="D65:L65" si="16">SUM(D66:D69)</f>
        <v>0</v>
      </c>
      <c r="E65" s="45">
        <f t="shared" si="16"/>
        <v>0</v>
      </c>
      <c r="F65" s="45">
        <f>SUM(F66:F69)</f>
        <v>0</v>
      </c>
      <c r="G65" s="45">
        <f>SUM(G66:G69)</f>
        <v>0</v>
      </c>
      <c r="H65" s="45">
        <f t="shared" si="16"/>
        <v>0</v>
      </c>
      <c r="I65" s="45">
        <f t="shared" si="16"/>
        <v>0</v>
      </c>
      <c r="J65" s="45">
        <f t="shared" si="16"/>
        <v>0</v>
      </c>
      <c r="K65" s="45">
        <f>SUM(K66:K69)</f>
        <v>0</v>
      </c>
      <c r="L65" s="45">
        <f t="shared" si="16"/>
        <v>0</v>
      </c>
      <c r="M65" s="12">
        <f t="shared" si="3"/>
        <v>0</v>
      </c>
      <c r="N65" s="45">
        <f>SUM(N66:N69)</f>
        <v>0</v>
      </c>
    </row>
    <row r="66" spans="1:14" ht="24" thickTop="1" thickBot="1" x14ac:dyDescent="0.3">
      <c r="A66" s="20" t="s">
        <v>76</v>
      </c>
      <c r="B66" s="16">
        <v>3210</v>
      </c>
      <c r="C66" s="16">
        <v>530</v>
      </c>
      <c r="D66" s="50">
        <v>0</v>
      </c>
      <c r="E66" s="51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12">
        <f t="shared" si="3"/>
        <v>0</v>
      </c>
      <c r="N66" s="50">
        <v>0</v>
      </c>
    </row>
    <row r="67" spans="1:14" ht="24" thickTop="1" thickBot="1" x14ac:dyDescent="0.3">
      <c r="A67" s="20" t="s">
        <v>77</v>
      </c>
      <c r="B67" s="16">
        <v>3220</v>
      </c>
      <c r="C67" s="16">
        <v>540</v>
      </c>
      <c r="D67" s="50">
        <v>0</v>
      </c>
      <c r="E67" s="51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12">
        <f t="shared" si="3"/>
        <v>0</v>
      </c>
      <c r="N67" s="50">
        <v>0</v>
      </c>
    </row>
    <row r="68" spans="1:14" ht="24" thickTop="1" thickBot="1" x14ac:dyDescent="0.3">
      <c r="A68" s="15" t="s">
        <v>78</v>
      </c>
      <c r="B68" s="16">
        <v>3230</v>
      </c>
      <c r="C68" s="16">
        <v>550</v>
      </c>
      <c r="D68" s="50">
        <v>0</v>
      </c>
      <c r="E68" s="51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12">
        <f t="shared" si="3"/>
        <v>0</v>
      </c>
      <c r="N68" s="50">
        <v>0</v>
      </c>
    </row>
    <row r="69" spans="1:14" ht="16.5" thickTop="1" thickBot="1" x14ac:dyDescent="0.3">
      <c r="A69" s="20" t="s">
        <v>79</v>
      </c>
      <c r="B69" s="16">
        <v>3240</v>
      </c>
      <c r="C69" s="16">
        <v>560</v>
      </c>
      <c r="D69" s="43">
        <v>0</v>
      </c>
      <c r="E69" s="44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12">
        <f t="shared" si="3"/>
        <v>0</v>
      </c>
      <c r="N69" s="43">
        <v>0</v>
      </c>
    </row>
    <row r="70" spans="1:14" ht="16.5" thickTop="1" thickBot="1" x14ac:dyDescent="0.3">
      <c r="A70" s="10" t="s">
        <v>80</v>
      </c>
      <c r="B70" s="10">
        <v>4100</v>
      </c>
      <c r="C70" s="10">
        <v>570</v>
      </c>
      <c r="D70" s="51">
        <f t="shared" ref="D70:N70" si="17">SUM(D71)</f>
        <v>0</v>
      </c>
      <c r="E70" s="51">
        <f t="shared" si="17"/>
        <v>0</v>
      </c>
      <c r="F70" s="51">
        <f t="shared" si="17"/>
        <v>0</v>
      </c>
      <c r="G70" s="51">
        <f t="shared" si="17"/>
        <v>0</v>
      </c>
      <c r="H70" s="51">
        <f t="shared" si="17"/>
        <v>0</v>
      </c>
      <c r="I70" s="51">
        <f t="shared" si="17"/>
        <v>0</v>
      </c>
      <c r="J70" s="51">
        <f t="shared" si="17"/>
        <v>0</v>
      </c>
      <c r="K70" s="51">
        <f t="shared" si="17"/>
        <v>0</v>
      </c>
      <c r="L70" s="51">
        <f t="shared" si="17"/>
        <v>0</v>
      </c>
      <c r="M70" s="12">
        <f t="shared" si="3"/>
        <v>0</v>
      </c>
      <c r="N70" s="51">
        <f t="shared" si="17"/>
        <v>0</v>
      </c>
    </row>
    <row r="71" spans="1:14" ht="16.5" thickTop="1" thickBot="1" x14ac:dyDescent="0.3">
      <c r="A71" s="15" t="s">
        <v>81</v>
      </c>
      <c r="B71" s="16">
        <v>4110</v>
      </c>
      <c r="C71" s="16">
        <v>580</v>
      </c>
      <c r="D71" s="44">
        <f t="shared" ref="D71:L71" si="18">SUM(D72:D74)</f>
        <v>0</v>
      </c>
      <c r="E71" s="44">
        <f t="shared" si="18"/>
        <v>0</v>
      </c>
      <c r="F71" s="44">
        <f>SUM(F72:F74)</f>
        <v>0</v>
      </c>
      <c r="G71" s="44">
        <f>SUM(G72:G74)</f>
        <v>0</v>
      </c>
      <c r="H71" s="44">
        <f t="shared" si="18"/>
        <v>0</v>
      </c>
      <c r="I71" s="44">
        <f t="shared" si="18"/>
        <v>0</v>
      </c>
      <c r="J71" s="44">
        <f t="shared" si="18"/>
        <v>0</v>
      </c>
      <c r="K71" s="44">
        <f>SUM(K72:K74)</f>
        <v>0</v>
      </c>
      <c r="L71" s="44">
        <f t="shared" si="18"/>
        <v>0</v>
      </c>
      <c r="M71" s="12">
        <f t="shared" si="3"/>
        <v>0</v>
      </c>
      <c r="N71" s="44">
        <f>SUM(N72:N74)</f>
        <v>0</v>
      </c>
    </row>
    <row r="72" spans="1:14" ht="24" thickTop="1" thickBot="1" x14ac:dyDescent="0.3">
      <c r="A72" s="18" t="s">
        <v>82</v>
      </c>
      <c r="B72" s="13">
        <v>4111</v>
      </c>
      <c r="C72" s="13">
        <v>590</v>
      </c>
      <c r="D72" s="43">
        <v>0</v>
      </c>
      <c r="E72" s="44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12">
        <f t="shared" si="3"/>
        <v>0</v>
      </c>
      <c r="N72" s="43">
        <v>0</v>
      </c>
    </row>
    <row r="73" spans="1:14" ht="24" thickTop="1" thickBot="1" x14ac:dyDescent="0.3">
      <c r="A73" s="18" t="s">
        <v>83</v>
      </c>
      <c r="B73" s="13">
        <v>4112</v>
      </c>
      <c r="C73" s="13">
        <v>600</v>
      </c>
      <c r="D73" s="43">
        <v>0</v>
      </c>
      <c r="E73" s="44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12">
        <f t="shared" si="3"/>
        <v>0</v>
      </c>
      <c r="N73" s="43">
        <v>0</v>
      </c>
    </row>
    <row r="74" spans="1:14" ht="16.5" thickTop="1" thickBot="1" x14ac:dyDescent="0.3">
      <c r="A74" s="27" t="s">
        <v>84</v>
      </c>
      <c r="B74" s="13">
        <v>4113</v>
      </c>
      <c r="C74" s="13">
        <v>610</v>
      </c>
      <c r="D74" s="28">
        <v>0</v>
      </c>
      <c r="E74" s="4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12">
        <f t="shared" si="3"/>
        <v>0</v>
      </c>
      <c r="N74" s="28">
        <v>0</v>
      </c>
    </row>
    <row r="75" spans="1:14" ht="16.5" thickTop="1" thickBot="1" x14ac:dyDescent="0.3">
      <c r="A75" s="10" t="s">
        <v>85</v>
      </c>
      <c r="B75" s="10">
        <v>4200</v>
      </c>
      <c r="C75" s="10">
        <v>620</v>
      </c>
      <c r="D75" s="45">
        <f t="shared" ref="D75:N75" si="19">D76</f>
        <v>0</v>
      </c>
      <c r="E75" s="45">
        <f t="shared" si="19"/>
        <v>0</v>
      </c>
      <c r="F75" s="45">
        <f t="shared" si="19"/>
        <v>0</v>
      </c>
      <c r="G75" s="45">
        <f t="shared" si="19"/>
        <v>0</v>
      </c>
      <c r="H75" s="45">
        <f t="shared" si="19"/>
        <v>0</v>
      </c>
      <c r="I75" s="45">
        <f t="shared" si="19"/>
        <v>0</v>
      </c>
      <c r="J75" s="45">
        <f t="shared" si="19"/>
        <v>0</v>
      </c>
      <c r="K75" s="45">
        <f t="shared" si="19"/>
        <v>0</v>
      </c>
      <c r="L75" s="45">
        <f t="shared" si="19"/>
        <v>0</v>
      </c>
      <c r="M75" s="12">
        <f t="shared" si="3"/>
        <v>0</v>
      </c>
      <c r="N75" s="45">
        <f t="shared" si="19"/>
        <v>0</v>
      </c>
    </row>
    <row r="76" spans="1:14" ht="16.5" thickTop="1" thickBot="1" x14ac:dyDescent="0.3">
      <c r="A76" s="15" t="s">
        <v>86</v>
      </c>
      <c r="B76" s="16">
        <v>4210</v>
      </c>
      <c r="C76" s="16">
        <v>630</v>
      </c>
      <c r="D76" s="43">
        <v>0</v>
      </c>
      <c r="E76" s="44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12">
        <f t="shared" si="3"/>
        <v>0</v>
      </c>
      <c r="N76" s="43">
        <v>0</v>
      </c>
    </row>
    <row r="77" spans="1:14" ht="16.5" thickTop="1" thickBot="1" x14ac:dyDescent="0.3">
      <c r="A77" s="18" t="s">
        <v>87</v>
      </c>
      <c r="B77" s="13">
        <v>5000</v>
      </c>
      <c r="C77" s="13">
        <v>640</v>
      </c>
      <c r="D77" s="28" t="s">
        <v>88</v>
      </c>
      <c r="E77" s="28">
        <v>0</v>
      </c>
      <c r="F77" s="29" t="s">
        <v>88</v>
      </c>
      <c r="G77" s="29" t="s">
        <v>88</v>
      </c>
      <c r="H77" s="29" t="s">
        <v>88</v>
      </c>
      <c r="I77" s="29" t="s">
        <v>88</v>
      </c>
      <c r="J77" s="29" t="s">
        <v>88</v>
      </c>
      <c r="K77" s="29" t="s">
        <v>88</v>
      </c>
      <c r="L77" s="29" t="s">
        <v>88</v>
      </c>
      <c r="M77" s="29" t="s">
        <v>88</v>
      </c>
      <c r="N77" s="29" t="s">
        <v>88</v>
      </c>
    </row>
    <row r="78" spans="1:14" ht="15.75" thickTop="1" x14ac:dyDescent="0.25"/>
  </sheetData>
  <mergeCells count="21">
    <mergeCell ref="H9:H11"/>
    <mergeCell ref="I9:I11"/>
    <mergeCell ref="J9:K9"/>
    <mergeCell ref="L9:L11"/>
    <mergeCell ref="M9:N9"/>
    <mergeCell ref="F9:G9"/>
    <mergeCell ref="I1:N3"/>
    <mergeCell ref="A4:M4"/>
    <mergeCell ref="A5:H5"/>
    <mergeCell ref="A6:M6"/>
    <mergeCell ref="A9:A11"/>
    <mergeCell ref="B9:B11"/>
    <mergeCell ref="C9:C11"/>
    <mergeCell ref="D9:D11"/>
    <mergeCell ref="E9:E11"/>
    <mergeCell ref="F10:F11"/>
    <mergeCell ref="G10:G11"/>
    <mergeCell ref="J10:J11"/>
    <mergeCell ref="K10:K11"/>
    <mergeCell ref="M10:M11"/>
    <mergeCell ref="N10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2017-11-30T18:13:54Z</dcterms:modified>
</cp:coreProperties>
</file>