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 activeTab="2"/>
  </bookViews>
  <sheets>
    <sheet name="ф.з.1кв 24" sheetId="11" r:id="rId1"/>
    <sheet name="ф.з.1 кв матеріали" sheetId="12" r:id="rId2"/>
    <sheet name="ф.з.2 кв 24" sheetId="13" r:id="rId3"/>
    <sheet name="ф.з.2 кв матеріали" sheetId="14" r:id="rId4"/>
    <sheet name="ф.з.3 кв 2024" sheetId="15" r:id="rId5"/>
    <sheet name="ф.з.4 кв 2024" sheetId="16" r:id="rId6"/>
    <sheet name="ф.з.4 кв матеріали" sheetId="17" r:id="rId7"/>
  </sheets>
  <calcPr calcId="145621"/>
</workbook>
</file>

<file path=xl/calcChain.xml><?xml version="1.0" encoding="utf-8"?>
<calcChain xmlns="http://schemas.openxmlformats.org/spreadsheetml/2006/main">
  <c r="C20" i="13" l="1"/>
  <c r="C27" i="15"/>
  <c r="C35" i="16"/>
  <c r="D13" i="14" l="1"/>
  <c r="D15" i="14" s="1"/>
  <c r="E129" i="17" l="1"/>
  <c r="F49" i="17"/>
  <c r="E49" i="17"/>
  <c r="F24" i="17"/>
  <c r="F23" i="17"/>
  <c r="F131" i="17" s="1"/>
  <c r="E23" i="17"/>
  <c r="C38" i="16" l="1"/>
  <c r="C31" i="15"/>
  <c r="E37" i="12"/>
  <c r="C12" i="11" s="1"/>
  <c r="C20" i="11" s="1"/>
  <c r="D37" i="12"/>
  <c r="C23" i="11"/>
  <c r="C23" i="13"/>
</calcChain>
</file>

<file path=xl/sharedStrings.xml><?xml version="1.0" encoding="utf-8"?>
<sst xmlns="http://schemas.openxmlformats.org/spreadsheetml/2006/main" count="286" uniqueCount="198">
  <si>
    <t>Всього</t>
  </si>
  <si>
    <t>Електроенергія</t>
  </si>
  <si>
    <t>Газопостачання</t>
  </si>
  <si>
    <t>Продукти харчування</t>
  </si>
  <si>
    <t>Інтернет-послуги</t>
  </si>
  <si>
    <t xml:space="preserve">Касове обслуговування </t>
  </si>
  <si>
    <t>Заробітна плата педагогічних працівників та іншого персоналу</t>
  </si>
  <si>
    <t>Підручники з державного бюджету</t>
  </si>
  <si>
    <t>Матеріали, обладнання та інвентар</t>
  </si>
  <si>
    <t>Кількість</t>
  </si>
  <si>
    <t>Сума</t>
  </si>
  <si>
    <t>Козлівський ліцей</t>
  </si>
  <si>
    <t xml:space="preserve">Водопостачання </t>
  </si>
  <si>
    <t>Обслуговування системи охоронно -тривожної сигналізації</t>
  </si>
  <si>
    <t>Підвезення учнів</t>
  </si>
  <si>
    <t>Доставка книжок</t>
  </si>
  <si>
    <t>Обслуговування офісної техніки</t>
  </si>
  <si>
    <t>Благодійні продукти</t>
  </si>
  <si>
    <t>Найменування</t>
  </si>
  <si>
    <t xml:space="preserve"> Козлівський ліцей</t>
  </si>
  <si>
    <t xml:space="preserve">Всього </t>
  </si>
  <si>
    <t xml:space="preserve">      1 КВАРТАЛ 2024</t>
  </si>
  <si>
    <t>№</t>
  </si>
  <si>
    <t xml:space="preserve">Найменування </t>
  </si>
  <si>
    <t>кількість</t>
  </si>
  <si>
    <t>сума</t>
  </si>
  <si>
    <t xml:space="preserve">Туалетний папір </t>
  </si>
  <si>
    <t>Рідке мило 5л</t>
  </si>
  <si>
    <t>Засіб фейрі 1л</t>
  </si>
  <si>
    <t>Засіб від плісняви</t>
  </si>
  <si>
    <t>Засіб для унітазу</t>
  </si>
  <si>
    <t>Сода кальцинована</t>
  </si>
  <si>
    <t>Пакети для сміття 35л</t>
  </si>
  <si>
    <t>Пакети для сміття 160 л</t>
  </si>
  <si>
    <t>Крейда 100шт</t>
  </si>
  <si>
    <t>Губки кухонні 5шт</t>
  </si>
  <si>
    <t>Серветки кухонні 10шт</t>
  </si>
  <si>
    <t xml:space="preserve">Серветки кухонні </t>
  </si>
  <si>
    <t>Освіжувач повітря</t>
  </si>
  <si>
    <t>Замок</t>
  </si>
  <si>
    <t>Піднос</t>
  </si>
  <si>
    <t>Свічки</t>
  </si>
  <si>
    <t>Електроди</t>
  </si>
  <si>
    <t>Сверло ф6</t>
  </si>
  <si>
    <t>Плафон</t>
  </si>
  <si>
    <t>Картридж для очистки</t>
  </si>
  <si>
    <t>Гайка болт шайба</t>
  </si>
  <si>
    <t>Шурупи</t>
  </si>
  <si>
    <t>Болти</t>
  </si>
  <si>
    <t>Лампочки 100 вт</t>
  </si>
  <si>
    <t>Лампи енергозберігаючі</t>
  </si>
  <si>
    <t xml:space="preserve">Горнята </t>
  </si>
  <si>
    <t>Стакани</t>
  </si>
  <si>
    <t>Всього за рахунком</t>
  </si>
  <si>
    <t>1 квартал</t>
  </si>
  <si>
    <t>прихід</t>
  </si>
  <si>
    <t xml:space="preserve">Комплект спортивного одягу  "Черлидинг" </t>
  </si>
  <si>
    <t xml:space="preserve">Благодійні продукти </t>
  </si>
  <si>
    <t>Ксероксний папір (пачка)</t>
  </si>
  <si>
    <t xml:space="preserve">      2 КВАРТАЛ 2024</t>
  </si>
  <si>
    <t xml:space="preserve">      3 КВАРТАЛ 2024</t>
  </si>
  <si>
    <t xml:space="preserve">      4 КВАРТАЛ 2024</t>
  </si>
  <si>
    <t>4  КВАРТАЛ</t>
  </si>
  <si>
    <t>Прихід</t>
  </si>
  <si>
    <t xml:space="preserve">дата </t>
  </si>
  <si>
    <t>Відро 12л</t>
  </si>
  <si>
    <t>Савок</t>
  </si>
  <si>
    <t>Ксероксний папір (500шт)</t>
  </si>
  <si>
    <t>Білизна 5л</t>
  </si>
  <si>
    <t>Хлорні таблетки</t>
  </si>
  <si>
    <t>Скребок кухонний</t>
  </si>
  <si>
    <t>Папка скорозшивач</t>
  </si>
  <si>
    <t>Засіб від іржі</t>
  </si>
  <si>
    <t>Карабін</t>
  </si>
  <si>
    <t>Фарба біла 0,9л</t>
  </si>
  <si>
    <t>Фарба біла 2,8л</t>
  </si>
  <si>
    <t>Барвник</t>
  </si>
  <si>
    <t>Снєжка 14 кг</t>
  </si>
  <si>
    <t>Різьба</t>
  </si>
  <si>
    <t>Муфта</t>
  </si>
  <si>
    <t>Клійонка</t>
  </si>
  <si>
    <t>Жилка до коси</t>
  </si>
  <si>
    <t>Засіб для унітазу Доместос</t>
  </si>
  <si>
    <t>Відро оцинковане</t>
  </si>
  <si>
    <t>Відро моп</t>
  </si>
  <si>
    <t>Швабра моп</t>
  </si>
  <si>
    <t>Щітка макльовиця</t>
  </si>
  <si>
    <t>Пензель</t>
  </si>
  <si>
    <t>Валік</t>
  </si>
  <si>
    <t>Шнур</t>
  </si>
  <si>
    <t>Шпагат</t>
  </si>
  <si>
    <t>Сверло</t>
  </si>
  <si>
    <t>Автомат А16</t>
  </si>
  <si>
    <t>Пускач магнітний</t>
  </si>
  <si>
    <t>Труба 15</t>
  </si>
  <si>
    <t>Скотч</t>
  </si>
  <si>
    <t>Шуруп</t>
  </si>
  <si>
    <t>Шуруп шпилька</t>
  </si>
  <si>
    <t>Дюбель гачок</t>
  </si>
  <si>
    <t>Круг 180</t>
  </si>
  <si>
    <t>Цвяхи 120</t>
  </si>
  <si>
    <t>Цемент</t>
  </si>
  <si>
    <t>Синька</t>
  </si>
  <si>
    <t>Вапно 3 кг</t>
  </si>
  <si>
    <t>Лак 0,9л</t>
  </si>
  <si>
    <t>Грунтовка 10л</t>
  </si>
  <si>
    <t>Розчинник 1 л</t>
  </si>
  <si>
    <t>Колба на воду</t>
  </si>
  <si>
    <t>Батарейки</t>
  </si>
  <si>
    <t>Лампочка 100 Вт</t>
  </si>
  <si>
    <t>Кран гусак</t>
  </si>
  <si>
    <t>Туалетний папір</t>
  </si>
  <si>
    <t>Зєднувачі кабелю</t>
  </si>
  <si>
    <t>Провід</t>
  </si>
  <si>
    <t>Кабель</t>
  </si>
  <si>
    <t>Хлорні таблетки 300 шт</t>
  </si>
  <si>
    <t>Медаль</t>
  </si>
  <si>
    <t>Кубки</t>
  </si>
  <si>
    <t>Кран змішувач</t>
  </si>
  <si>
    <t>Кранф20</t>
  </si>
  <si>
    <t>Кран  ф15</t>
  </si>
  <si>
    <t>Кран  ф40</t>
  </si>
  <si>
    <t>Вапно</t>
  </si>
  <si>
    <t>Лист Бляхи</t>
  </si>
  <si>
    <t>Круг  ф 180</t>
  </si>
  <si>
    <t>Круг  Ф 125</t>
  </si>
  <si>
    <t xml:space="preserve">Шурупи </t>
  </si>
  <si>
    <t xml:space="preserve">Шурупи   </t>
  </si>
  <si>
    <t>Планка дерев»яна</t>
  </si>
  <si>
    <t>Автомат 25 А</t>
  </si>
  <si>
    <t>Лампочка  економка</t>
  </si>
  <si>
    <t>Лампочка  100 Вт</t>
  </si>
  <si>
    <t>Світильник</t>
  </si>
  <si>
    <t>Мусорні пакети   120л</t>
  </si>
  <si>
    <t>Мусорні пакети    35 л</t>
  </si>
  <si>
    <t>Кнопки</t>
  </si>
  <si>
    <t>Завіси</t>
  </si>
  <si>
    <t>Замок навісний</t>
  </si>
  <si>
    <t>Серцевина до замка</t>
  </si>
  <si>
    <t>Пінопласт</t>
  </si>
  <si>
    <t>Провід алюмінюєвий</t>
  </si>
  <si>
    <t>Провід 2*2,5</t>
  </si>
  <si>
    <t>Короб</t>
  </si>
  <si>
    <t>Коробка розгалуження</t>
  </si>
  <si>
    <t>Розетка двійна</t>
  </si>
  <si>
    <t>Вимикач одинарний</t>
  </si>
  <si>
    <t>Ізоляційна стрічка</t>
  </si>
  <si>
    <t>Свердло  №6</t>
  </si>
  <si>
    <t>Фарбажов/ кор.  0,9 л</t>
  </si>
  <si>
    <t>Фарба  біла ..2,8л</t>
  </si>
  <si>
    <t>Валік запаска</t>
  </si>
  <si>
    <t>Рідке мило  5 л</t>
  </si>
  <si>
    <t>Плин до посуду  (1л)</t>
  </si>
  <si>
    <t>Серветки кухонні     (10шт)</t>
  </si>
  <si>
    <t>Миюче до посуди 1л.</t>
  </si>
  <si>
    <t>Мусорні кульки 35 л</t>
  </si>
  <si>
    <t>Мусорні кульки 120 л</t>
  </si>
  <si>
    <t>Дротик</t>
  </si>
  <si>
    <t xml:space="preserve">Губки кухонні </t>
  </si>
  <si>
    <t>Мило рідке 5л</t>
  </si>
  <si>
    <t>Чистящий порошок</t>
  </si>
  <si>
    <t>Ксероксний папір</t>
  </si>
  <si>
    <t>Доместос 1л</t>
  </si>
  <si>
    <t>ЮСБ плита</t>
  </si>
  <si>
    <t>Послуги з проведення лекцій протипожежної тематики</t>
  </si>
  <si>
    <t xml:space="preserve">Програмне забезпечення </t>
  </si>
  <si>
    <t>Проект капітального ремонту укриття</t>
  </si>
  <si>
    <t>Комплект інтерактивного обладнання</t>
  </si>
  <si>
    <t>Технічне обслуговування газопроводу</t>
  </si>
  <si>
    <t>Технічне обслуговування вогнегасників</t>
  </si>
  <si>
    <t>Стільці</t>
  </si>
  <si>
    <t>Підручники за залишкові кошти освітньої субвенції</t>
  </si>
  <si>
    <t>Медичний огляд працівників</t>
  </si>
  <si>
    <t>Ремонт аймода</t>
  </si>
  <si>
    <t>Лічильник газовий</t>
  </si>
  <si>
    <t>Комплект меблів для їдальні</t>
  </si>
  <si>
    <t>Спортивний інвентар</t>
  </si>
  <si>
    <t>Комплект обладнання для харчоблоку</t>
  </si>
  <si>
    <t>Поточний ремонт класу безпеки</t>
  </si>
  <si>
    <t xml:space="preserve"> Капітальний  ремонт  укриття</t>
  </si>
  <si>
    <t>Ноутбуки</t>
  </si>
  <si>
    <t>Переноска подовжувач</t>
  </si>
  <si>
    <t>Кнопки канцелярскі</t>
  </si>
  <si>
    <t>Шуруп гачок</t>
  </si>
  <si>
    <t xml:space="preserve">Шуруп </t>
  </si>
  <si>
    <t>Дюбель шуруп</t>
  </si>
  <si>
    <t>Дюбель гак</t>
  </si>
  <si>
    <t>Біта для шуруповерта</t>
  </si>
  <si>
    <t>Дата</t>
  </si>
  <si>
    <t>Багатофункціональний пристрій БФП</t>
  </si>
  <si>
    <t>Виготовлення кошторису поточного  ремонту класу безпеки</t>
  </si>
  <si>
    <t>Послуги центру контролю і профілактики хвороб</t>
  </si>
  <si>
    <t>Морозильна і холодильна шафи</t>
  </si>
  <si>
    <t>Експертиза кошторису по робочому проекту капітального ремонту укриття</t>
  </si>
  <si>
    <t>Авторський нагляд капітального ремонту укриття</t>
  </si>
  <si>
    <t>Технічний нагляд капітального ремонту укриття</t>
  </si>
  <si>
    <t>Авторський нагляд поточного ремонту класу безпеки</t>
  </si>
  <si>
    <t>Технічний нагляд поточного ремонту класу безпеки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</si>
</sst>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4" fillId="0" borderId="1" xfId="0" applyFont="1" applyBorder="1"/>
    <xf numFmtId="0" fontId="3" fillId="0" borderId="2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/>
    <xf numFmtId="0" fontId="6" fillId="0" borderId="2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/>
    <xf numFmtId="0" fontId="16" fillId="0" borderId="1" xfId="0" applyFont="1" applyBorder="1"/>
    <xf numFmtId="2" fontId="12" fillId="0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7" fillId="0" borderId="1" xfId="0" applyFont="1" applyBorder="1"/>
    <xf numFmtId="0" fontId="18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19" fillId="0" borderId="0" xfId="0" applyFont="1"/>
    <xf numFmtId="0" fontId="5" fillId="2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0" fillId="0" borderId="1" xfId="0" applyFont="1" applyBorder="1"/>
    <xf numFmtId="2" fontId="21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2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2" fontId="23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center"/>
    </xf>
    <xf numFmtId="14" fontId="20" fillId="0" borderId="1" xfId="0" applyNumberFormat="1" applyFont="1" applyBorder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2" fontId="0" fillId="0" borderId="0" xfId="0" applyNumberFormat="1"/>
    <xf numFmtId="0" fontId="9" fillId="0" borderId="2" xfId="0" applyFont="1" applyBorder="1" applyAlignment="1">
      <alignment wrapText="1"/>
    </xf>
    <xf numFmtId="0" fontId="4" fillId="0" borderId="2" xfId="0" applyFont="1" applyBorder="1"/>
    <xf numFmtId="2" fontId="24" fillId="0" borderId="1" xfId="0" applyNumberFormat="1" applyFont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vertical="center" wrapText="1"/>
    </xf>
    <xf numFmtId="0" fontId="8" fillId="0" borderId="0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workbookViewId="0">
      <selection activeCell="B15" sqref="B15"/>
    </sheetView>
  </sheetViews>
  <sheetFormatPr defaultRowHeight="14.5" x14ac:dyDescent="0.35"/>
  <cols>
    <col min="2" max="2" width="81.26953125" customWidth="1"/>
    <col min="3" max="3" width="41.453125" customWidth="1"/>
  </cols>
  <sheetData>
    <row r="2" spans="2:3" x14ac:dyDescent="0.35">
      <c r="B2" s="22"/>
      <c r="C2" s="22"/>
    </row>
    <row r="3" spans="2:3" ht="20.5" x14ac:dyDescent="0.45">
      <c r="B3" s="25" t="s">
        <v>11</v>
      </c>
      <c r="C3" s="23" t="s">
        <v>21</v>
      </c>
    </row>
    <row r="4" spans="2:3" ht="20.5" x14ac:dyDescent="0.45">
      <c r="B4" s="36"/>
      <c r="C4" s="37"/>
    </row>
    <row r="5" spans="2:3" ht="20.5" x14ac:dyDescent="0.45">
      <c r="B5" s="37"/>
      <c r="C5" s="38"/>
    </row>
    <row r="6" spans="2:3" ht="20.5" x14ac:dyDescent="0.45">
      <c r="B6" s="39"/>
      <c r="C6" s="40" t="s">
        <v>10</v>
      </c>
    </row>
    <row r="7" spans="2:3" ht="29.25" customHeight="1" x14ac:dyDescent="0.45">
      <c r="B7" s="41" t="s">
        <v>6</v>
      </c>
      <c r="C7" s="42">
        <v>1642601.02</v>
      </c>
    </row>
    <row r="8" spans="2:3" ht="20.5" x14ac:dyDescent="0.45">
      <c r="B8" s="43" t="s">
        <v>1</v>
      </c>
      <c r="C8" s="42">
        <v>69565.42</v>
      </c>
    </row>
    <row r="9" spans="2:3" ht="20.5" x14ac:dyDescent="0.45">
      <c r="B9" s="44" t="s">
        <v>2</v>
      </c>
      <c r="C9" s="42">
        <v>391281.64</v>
      </c>
    </row>
    <row r="10" spans="2:3" ht="20.5" x14ac:dyDescent="0.45">
      <c r="B10" s="45" t="s">
        <v>12</v>
      </c>
      <c r="C10" s="42">
        <v>1743.32</v>
      </c>
    </row>
    <row r="11" spans="2:3" ht="20.5" x14ac:dyDescent="0.45">
      <c r="B11" s="44" t="s">
        <v>3</v>
      </c>
      <c r="C11" s="42">
        <v>75209.33</v>
      </c>
    </row>
    <row r="12" spans="2:3" ht="20.5" x14ac:dyDescent="0.45">
      <c r="B12" s="41" t="s">
        <v>8</v>
      </c>
      <c r="C12" s="42">
        <f>'ф.з.1 кв матеріали'!E37</f>
        <v>19234.5</v>
      </c>
    </row>
    <row r="13" spans="2:3" ht="20.5" x14ac:dyDescent="0.45">
      <c r="B13" s="44" t="s">
        <v>4</v>
      </c>
      <c r="C13" s="42">
        <v>900</v>
      </c>
    </row>
    <row r="14" spans="2:3" ht="20.5" x14ac:dyDescent="0.45">
      <c r="B14" s="45" t="s">
        <v>5</v>
      </c>
      <c r="C14" s="46">
        <v>1561.38</v>
      </c>
    </row>
    <row r="15" spans="2:3" ht="20.5" x14ac:dyDescent="0.45">
      <c r="B15" s="45" t="s">
        <v>16</v>
      </c>
      <c r="C15" s="46">
        <v>330</v>
      </c>
    </row>
    <row r="16" spans="2:3" ht="20.5" x14ac:dyDescent="0.45">
      <c r="B16" s="47" t="s">
        <v>7</v>
      </c>
      <c r="C16" s="46">
        <v>40526.769999999997</v>
      </c>
    </row>
    <row r="17" spans="2:3" ht="20.5" x14ac:dyDescent="0.45">
      <c r="B17" s="45" t="s">
        <v>15</v>
      </c>
      <c r="C17" s="46">
        <v>2026.34</v>
      </c>
    </row>
    <row r="18" spans="2:3" ht="21" customHeight="1" x14ac:dyDescent="0.45">
      <c r="B18" s="47" t="s">
        <v>13</v>
      </c>
      <c r="C18" s="46">
        <v>300</v>
      </c>
    </row>
    <row r="19" spans="2:3" ht="17.25" customHeight="1" x14ac:dyDescent="0.45">
      <c r="B19" s="45" t="s">
        <v>14</v>
      </c>
      <c r="C19" s="46">
        <v>18990</v>
      </c>
    </row>
    <row r="20" spans="2:3" ht="20" x14ac:dyDescent="0.4">
      <c r="B20" s="25" t="s">
        <v>0</v>
      </c>
      <c r="C20" s="26">
        <f>SUM(C7:C19)</f>
        <v>2264269.7199999997</v>
      </c>
    </row>
    <row r="21" spans="2:3" ht="20.5" x14ac:dyDescent="0.45">
      <c r="B21" s="37"/>
      <c r="C21" s="37"/>
    </row>
    <row r="22" spans="2:3" ht="19.5" customHeight="1" x14ac:dyDescent="0.45">
      <c r="B22" s="48" t="s">
        <v>57</v>
      </c>
      <c r="C22" s="46">
        <v>1556</v>
      </c>
    </row>
    <row r="23" spans="2:3" ht="20.25" customHeight="1" x14ac:dyDescent="0.4">
      <c r="B23" s="49" t="s">
        <v>20</v>
      </c>
      <c r="C23" s="50">
        <f>SUM(C22:C22)</f>
        <v>1556</v>
      </c>
    </row>
    <row r="24" spans="2:3" ht="21" x14ac:dyDescent="0.5">
      <c r="B24" s="51"/>
      <c r="C24" s="5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3"/>
  <sheetViews>
    <sheetView workbookViewId="0">
      <selection activeCell="O29" sqref="O29"/>
    </sheetView>
  </sheetViews>
  <sheetFormatPr defaultRowHeight="14.5" x14ac:dyDescent="0.35"/>
  <cols>
    <col min="3" max="3" width="22.26953125" customWidth="1"/>
    <col min="4" max="4" width="18.26953125" customWidth="1"/>
    <col min="5" max="5" width="16.453125" customWidth="1"/>
  </cols>
  <sheetData>
    <row r="2" spans="2:6" ht="18.5" x14ac:dyDescent="0.45">
      <c r="C2" s="33" t="s">
        <v>11</v>
      </c>
    </row>
    <row r="3" spans="2:6" x14ac:dyDescent="0.35">
      <c r="B3" s="79" t="s">
        <v>22</v>
      </c>
      <c r="C3" s="82" t="s">
        <v>23</v>
      </c>
      <c r="D3" s="75" t="s">
        <v>54</v>
      </c>
      <c r="E3" s="75"/>
    </row>
    <row r="4" spans="2:6" x14ac:dyDescent="0.35">
      <c r="B4" s="80"/>
      <c r="C4" s="83"/>
      <c r="D4" s="76" t="s">
        <v>55</v>
      </c>
      <c r="E4" s="77"/>
    </row>
    <row r="5" spans="2:6" x14ac:dyDescent="0.35">
      <c r="B5" s="81"/>
      <c r="C5" s="84"/>
      <c r="D5" s="29" t="s">
        <v>24</v>
      </c>
      <c r="E5" s="29" t="s">
        <v>25</v>
      </c>
    </row>
    <row r="6" spans="2:6" x14ac:dyDescent="0.35">
      <c r="B6" s="13">
        <v>1</v>
      </c>
      <c r="C6" s="52" t="s">
        <v>26</v>
      </c>
      <c r="D6" s="53">
        <v>192</v>
      </c>
      <c r="E6" s="53">
        <v>1161.5999999999999</v>
      </c>
      <c r="F6" s="12"/>
    </row>
    <row r="7" spans="2:6" x14ac:dyDescent="0.35">
      <c r="B7" s="13">
        <v>2</v>
      </c>
      <c r="C7" s="52" t="s">
        <v>27</v>
      </c>
      <c r="D7" s="53">
        <v>1</v>
      </c>
      <c r="E7" s="53">
        <v>105.66</v>
      </c>
      <c r="F7" s="12"/>
    </row>
    <row r="8" spans="2:6" x14ac:dyDescent="0.35">
      <c r="B8" s="13">
        <v>3</v>
      </c>
      <c r="C8" s="52" t="s">
        <v>28</v>
      </c>
      <c r="D8" s="53">
        <v>4</v>
      </c>
      <c r="E8" s="53">
        <v>491.52</v>
      </c>
      <c r="F8" s="12"/>
    </row>
    <row r="9" spans="2:6" x14ac:dyDescent="0.35">
      <c r="B9" s="13">
        <v>4</v>
      </c>
      <c r="C9" s="52" t="s">
        <v>29</v>
      </c>
      <c r="D9" s="53">
        <v>2</v>
      </c>
      <c r="E9" s="53">
        <v>213.68</v>
      </c>
      <c r="F9" s="12"/>
    </row>
    <row r="10" spans="2:6" x14ac:dyDescent="0.35">
      <c r="B10" s="13">
        <v>5</v>
      </c>
      <c r="C10" s="52" t="s">
        <v>30</v>
      </c>
      <c r="D10" s="53">
        <v>3</v>
      </c>
      <c r="E10" s="53">
        <v>218.94</v>
      </c>
      <c r="F10" s="12"/>
    </row>
    <row r="11" spans="2:6" x14ac:dyDescent="0.35">
      <c r="B11" s="13">
        <v>6</v>
      </c>
      <c r="C11" s="52" t="s">
        <v>31</v>
      </c>
      <c r="D11" s="53">
        <v>5</v>
      </c>
      <c r="E11" s="53">
        <v>213.75</v>
      </c>
      <c r="F11" s="12"/>
    </row>
    <row r="12" spans="2:6" x14ac:dyDescent="0.35">
      <c r="B12" s="13">
        <v>7</v>
      </c>
      <c r="C12" s="52" t="s">
        <v>32</v>
      </c>
      <c r="D12" s="53">
        <v>5</v>
      </c>
      <c r="E12" s="53">
        <v>184.25</v>
      </c>
      <c r="F12" s="12"/>
    </row>
    <row r="13" spans="2:6" x14ac:dyDescent="0.35">
      <c r="B13" s="13">
        <v>8</v>
      </c>
      <c r="C13" s="52" t="s">
        <v>33</v>
      </c>
      <c r="D13" s="53">
        <v>6</v>
      </c>
      <c r="E13" s="53">
        <v>408.42</v>
      </c>
      <c r="F13" s="12"/>
    </row>
    <row r="14" spans="2:6" x14ac:dyDescent="0.35">
      <c r="B14" s="13">
        <v>9</v>
      </c>
      <c r="C14" s="52" t="s">
        <v>34</v>
      </c>
      <c r="D14" s="53">
        <v>8</v>
      </c>
      <c r="E14" s="53">
        <v>1645.92</v>
      </c>
      <c r="F14" s="12"/>
    </row>
    <row r="15" spans="2:6" x14ac:dyDescent="0.35">
      <c r="B15" s="13">
        <v>10</v>
      </c>
      <c r="C15" s="52" t="s">
        <v>35</v>
      </c>
      <c r="D15" s="53">
        <v>2</v>
      </c>
      <c r="E15" s="53">
        <v>47.52</v>
      </c>
      <c r="F15" s="12"/>
    </row>
    <row r="16" spans="2:6" x14ac:dyDescent="0.35">
      <c r="B16" s="13">
        <v>11</v>
      </c>
      <c r="C16" s="52" t="s">
        <v>36</v>
      </c>
      <c r="D16" s="53">
        <v>2</v>
      </c>
      <c r="E16" s="53">
        <v>75</v>
      </c>
      <c r="F16" s="12"/>
    </row>
    <row r="17" spans="2:6" x14ac:dyDescent="0.35">
      <c r="B17" s="13">
        <v>12</v>
      </c>
      <c r="C17" s="52" t="s">
        <v>37</v>
      </c>
      <c r="D17" s="53">
        <v>5</v>
      </c>
      <c r="E17" s="53">
        <v>69.349999999999994</v>
      </c>
      <c r="F17" s="12"/>
    </row>
    <row r="18" spans="2:6" x14ac:dyDescent="0.35">
      <c r="B18" s="13">
        <v>13</v>
      </c>
      <c r="C18" s="52" t="s">
        <v>38</v>
      </c>
      <c r="D18" s="53">
        <v>3</v>
      </c>
      <c r="E18" s="53">
        <v>113.82</v>
      </c>
      <c r="F18" s="12"/>
    </row>
    <row r="19" spans="2:6" x14ac:dyDescent="0.35">
      <c r="B19" s="13">
        <v>14</v>
      </c>
      <c r="C19" s="52" t="s">
        <v>58</v>
      </c>
      <c r="D19" s="53">
        <v>1</v>
      </c>
      <c r="E19" s="53">
        <v>166</v>
      </c>
      <c r="F19" s="12"/>
    </row>
    <row r="20" spans="2:6" x14ac:dyDescent="0.35">
      <c r="B20" s="13">
        <v>15</v>
      </c>
      <c r="C20" s="52" t="s">
        <v>39</v>
      </c>
      <c r="D20" s="53">
        <v>1</v>
      </c>
      <c r="E20" s="53">
        <v>425</v>
      </c>
      <c r="F20" s="12"/>
    </row>
    <row r="21" spans="2:6" x14ac:dyDescent="0.35">
      <c r="B21" s="13">
        <v>16</v>
      </c>
      <c r="C21" s="52" t="s">
        <v>40</v>
      </c>
      <c r="D21" s="53">
        <v>2</v>
      </c>
      <c r="E21" s="53">
        <v>124</v>
      </c>
      <c r="F21" s="12"/>
    </row>
    <row r="22" spans="2:6" x14ac:dyDescent="0.35">
      <c r="B22" s="13">
        <v>17</v>
      </c>
      <c r="C22" s="52" t="s">
        <v>41</v>
      </c>
      <c r="D22" s="53">
        <v>8</v>
      </c>
      <c r="E22" s="53">
        <v>112</v>
      </c>
      <c r="F22" s="12"/>
    </row>
    <row r="23" spans="2:6" x14ac:dyDescent="0.35">
      <c r="B23" s="13">
        <v>18</v>
      </c>
      <c r="C23" s="52" t="s">
        <v>42</v>
      </c>
      <c r="D23" s="53">
        <v>30</v>
      </c>
      <c r="E23" s="53">
        <v>105</v>
      </c>
      <c r="F23" s="12"/>
    </row>
    <row r="24" spans="2:6" x14ac:dyDescent="0.35">
      <c r="B24" s="13">
        <v>19</v>
      </c>
      <c r="C24" s="52" t="s">
        <v>43</v>
      </c>
      <c r="D24" s="53">
        <v>1</v>
      </c>
      <c r="E24" s="53">
        <v>48</v>
      </c>
      <c r="F24" s="12"/>
    </row>
    <row r="25" spans="2:6" x14ac:dyDescent="0.35">
      <c r="B25" s="13">
        <v>20</v>
      </c>
      <c r="C25" s="52" t="s">
        <v>44</v>
      </c>
      <c r="D25" s="53">
        <v>3</v>
      </c>
      <c r="E25" s="53">
        <v>294</v>
      </c>
      <c r="F25" s="12"/>
    </row>
    <row r="26" spans="2:6" x14ac:dyDescent="0.35">
      <c r="B26" s="13">
        <v>21</v>
      </c>
      <c r="C26" s="52" t="s">
        <v>45</v>
      </c>
      <c r="D26" s="53">
        <v>4</v>
      </c>
      <c r="E26" s="53">
        <v>208</v>
      </c>
      <c r="F26" s="12"/>
    </row>
    <row r="27" spans="2:6" x14ac:dyDescent="0.35">
      <c r="B27" s="13">
        <v>22</v>
      </c>
      <c r="C27" s="52" t="s">
        <v>46</v>
      </c>
      <c r="D27" s="53">
        <v>4</v>
      </c>
      <c r="E27" s="53">
        <v>19</v>
      </c>
      <c r="F27" s="12"/>
    </row>
    <row r="28" spans="2:6" x14ac:dyDescent="0.35">
      <c r="B28" s="13">
        <v>23</v>
      </c>
      <c r="C28" s="52" t="s">
        <v>47</v>
      </c>
      <c r="D28" s="53">
        <v>2</v>
      </c>
      <c r="E28" s="53">
        <v>1.2</v>
      </c>
      <c r="F28" s="12"/>
    </row>
    <row r="29" spans="2:6" x14ac:dyDescent="0.35">
      <c r="B29" s="13">
        <v>24</v>
      </c>
      <c r="C29" s="52" t="s">
        <v>47</v>
      </c>
      <c r="D29" s="53">
        <v>3</v>
      </c>
      <c r="E29" s="53">
        <v>3</v>
      </c>
      <c r="F29" s="12"/>
    </row>
    <row r="30" spans="2:6" x14ac:dyDescent="0.35">
      <c r="B30" s="13">
        <v>25</v>
      </c>
      <c r="C30" s="52" t="s">
        <v>48</v>
      </c>
      <c r="D30" s="53">
        <v>2</v>
      </c>
      <c r="E30" s="53">
        <v>15</v>
      </c>
      <c r="F30" s="12"/>
    </row>
    <row r="31" spans="2:6" x14ac:dyDescent="0.35">
      <c r="B31" s="13">
        <v>26</v>
      </c>
      <c r="C31" s="52" t="s">
        <v>49</v>
      </c>
      <c r="D31" s="53">
        <v>20</v>
      </c>
      <c r="E31" s="53">
        <v>320</v>
      </c>
      <c r="F31" s="12"/>
    </row>
    <row r="32" spans="2:6" x14ac:dyDescent="0.35">
      <c r="B32" s="13">
        <v>27</v>
      </c>
      <c r="C32" s="52" t="s">
        <v>50</v>
      </c>
      <c r="D32" s="53">
        <v>4</v>
      </c>
      <c r="E32" s="53">
        <v>180</v>
      </c>
      <c r="F32" s="12"/>
    </row>
    <row r="33" spans="2:6" x14ac:dyDescent="0.35">
      <c r="B33" s="13">
        <v>28</v>
      </c>
      <c r="C33" s="52" t="s">
        <v>50</v>
      </c>
      <c r="D33" s="53">
        <v>5</v>
      </c>
      <c r="E33" s="53">
        <v>375</v>
      </c>
      <c r="F33" s="12"/>
    </row>
    <row r="34" spans="2:6" x14ac:dyDescent="0.35">
      <c r="B34" s="13">
        <v>29</v>
      </c>
      <c r="C34" s="30" t="s">
        <v>51</v>
      </c>
      <c r="D34" s="31">
        <v>30</v>
      </c>
      <c r="E34" s="11">
        <v>1140</v>
      </c>
      <c r="F34" s="12"/>
    </row>
    <row r="35" spans="2:6" x14ac:dyDescent="0.35">
      <c r="B35" s="13">
        <v>30</v>
      </c>
      <c r="C35" s="30" t="s">
        <v>52</v>
      </c>
      <c r="D35" s="31">
        <v>30</v>
      </c>
      <c r="E35" s="11">
        <v>750</v>
      </c>
      <c r="F35" s="12"/>
    </row>
    <row r="36" spans="2:6" ht="26" x14ac:dyDescent="0.35">
      <c r="B36" s="13">
        <v>31</v>
      </c>
      <c r="C36" s="30" t="s">
        <v>56</v>
      </c>
      <c r="D36" s="53">
        <v>12</v>
      </c>
      <c r="E36" s="53">
        <v>9999.8700000000008</v>
      </c>
      <c r="F36" s="12"/>
    </row>
    <row r="37" spans="2:6" ht="18.75" customHeight="1" x14ac:dyDescent="0.35">
      <c r="B37" s="78" t="s">
        <v>53</v>
      </c>
      <c r="C37" s="78"/>
      <c r="D37" s="53">
        <f>SUM(D20:D35)</f>
        <v>149</v>
      </c>
      <c r="E37" s="54">
        <f>SUM(E6:E36)</f>
        <v>19234.5</v>
      </c>
      <c r="F37" s="12"/>
    </row>
    <row r="38" spans="2:6" x14ac:dyDescent="0.35">
      <c r="B38" s="12"/>
      <c r="C38" s="32"/>
      <c r="D38" s="32"/>
      <c r="E38" s="32"/>
      <c r="F38" s="12"/>
    </row>
    <row r="39" spans="2:6" x14ac:dyDescent="0.35">
      <c r="B39" s="12"/>
      <c r="C39" s="32"/>
      <c r="D39" s="32"/>
      <c r="E39" s="32"/>
      <c r="F39" s="12"/>
    </row>
    <row r="40" spans="2:6" x14ac:dyDescent="0.35">
      <c r="B40" s="12"/>
      <c r="C40" s="12"/>
      <c r="D40" s="12"/>
      <c r="E40" s="12"/>
      <c r="F40" s="12"/>
    </row>
    <row r="41" spans="2:6" x14ac:dyDescent="0.35">
      <c r="B41" s="12"/>
      <c r="C41" s="12"/>
      <c r="D41" s="12"/>
      <c r="E41" s="12"/>
      <c r="F41" s="12"/>
    </row>
    <row r="42" spans="2:6" ht="17.25" customHeight="1" x14ac:dyDescent="0.35">
      <c r="B42" s="12"/>
      <c r="C42" s="12"/>
      <c r="D42" s="12"/>
      <c r="E42" s="12"/>
      <c r="F42" s="12"/>
    </row>
    <row r="43" spans="2:6" ht="15.75" customHeight="1" x14ac:dyDescent="0.35">
      <c r="B43" s="12"/>
      <c r="C43" s="12"/>
      <c r="D43" s="12"/>
      <c r="E43" s="12"/>
      <c r="F43" s="12"/>
    </row>
    <row r="44" spans="2:6" ht="17.25" customHeight="1" x14ac:dyDescent="0.35">
      <c r="B44" s="12"/>
      <c r="C44" s="12"/>
      <c r="D44" s="12"/>
      <c r="E44" s="12"/>
      <c r="F44" s="12"/>
    </row>
    <row r="45" spans="2:6" ht="16.5" customHeight="1" x14ac:dyDescent="0.35">
      <c r="B45" s="12"/>
      <c r="C45" s="12"/>
      <c r="D45" s="12"/>
      <c r="E45" s="12"/>
      <c r="F45" s="12"/>
    </row>
    <row r="46" spans="2:6" ht="17.25" customHeight="1" x14ac:dyDescent="0.35">
      <c r="B46" s="12"/>
      <c r="C46" s="12"/>
      <c r="D46" s="12"/>
      <c r="E46" s="12"/>
      <c r="F46" s="12"/>
    </row>
    <row r="47" spans="2:6" ht="16.5" customHeight="1" x14ac:dyDescent="0.35"/>
    <row r="48" spans="2:6" ht="19.5" customHeight="1" x14ac:dyDescent="0.35"/>
    <row r="66" ht="21" customHeight="1" x14ac:dyDescent="0.35"/>
    <row r="70" ht="18" customHeight="1" x14ac:dyDescent="0.35"/>
    <row r="71" ht="16.5" customHeight="1" x14ac:dyDescent="0.35"/>
    <row r="72" ht="18.75" customHeight="1" x14ac:dyDescent="0.35"/>
    <row r="75" ht="18" customHeight="1" x14ac:dyDescent="0.35"/>
    <row r="76" ht="14.25" customHeight="1" x14ac:dyDescent="0.35"/>
    <row r="77" ht="52.5" customHeight="1" x14ac:dyDescent="0.35"/>
    <row r="82" ht="19.5" customHeight="1" x14ac:dyDescent="0.35"/>
    <row r="93" ht="27.75" customHeight="1" x14ac:dyDescent="0.35"/>
    <row r="98" ht="27" customHeight="1" x14ac:dyDescent="0.35"/>
    <row r="113" ht="21" customHeight="1" x14ac:dyDescent="0.35"/>
  </sheetData>
  <mergeCells count="5">
    <mergeCell ref="D3:E3"/>
    <mergeCell ref="D4:E4"/>
    <mergeCell ref="B37:C37"/>
    <mergeCell ref="B3:B5"/>
    <mergeCell ref="C3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O12" sqref="O12"/>
    </sheetView>
  </sheetViews>
  <sheetFormatPr defaultRowHeight="14.5" x14ac:dyDescent="0.35"/>
  <cols>
    <col min="2" max="2" width="74" customWidth="1"/>
    <col min="3" max="3" width="35" customWidth="1"/>
  </cols>
  <sheetData>
    <row r="2" spans="2:3" x14ac:dyDescent="0.35">
      <c r="B2" s="22"/>
      <c r="C2" s="22"/>
    </row>
    <row r="3" spans="2:3" ht="25" x14ac:dyDescent="0.5">
      <c r="B3" s="3" t="s">
        <v>11</v>
      </c>
      <c r="C3" s="23" t="s">
        <v>59</v>
      </c>
    </row>
    <row r="4" spans="2:3" x14ac:dyDescent="0.35">
      <c r="B4" s="1"/>
      <c r="C4" s="22"/>
    </row>
    <row r="5" spans="2:3" x14ac:dyDescent="0.35">
      <c r="B5" s="22"/>
      <c r="C5" s="2"/>
    </row>
    <row r="6" spans="2:3" ht="25.5" x14ac:dyDescent="0.55000000000000004">
      <c r="B6" s="24"/>
      <c r="C6" s="27" t="s">
        <v>10</v>
      </c>
    </row>
    <row r="7" spans="2:3" ht="18" x14ac:dyDescent="0.4">
      <c r="B7" s="6" t="s">
        <v>6</v>
      </c>
      <c r="C7" s="4">
        <v>2896109.47</v>
      </c>
    </row>
    <row r="8" spans="2:3" ht="18" x14ac:dyDescent="0.4">
      <c r="B8" s="7" t="s">
        <v>1</v>
      </c>
      <c r="C8" s="4">
        <v>37023.68</v>
      </c>
    </row>
    <row r="9" spans="2:3" ht="18" x14ac:dyDescent="0.4">
      <c r="B9" s="8" t="s">
        <v>2</v>
      </c>
      <c r="C9" s="4">
        <v>122574.14</v>
      </c>
    </row>
    <row r="10" spans="2:3" ht="18" x14ac:dyDescent="0.4">
      <c r="B10" s="9" t="s">
        <v>12</v>
      </c>
      <c r="C10" s="4">
        <v>1339.38</v>
      </c>
    </row>
    <row r="11" spans="2:3" ht="18" x14ac:dyDescent="0.4">
      <c r="B11" s="8" t="s">
        <v>3</v>
      </c>
      <c r="C11" s="4">
        <v>58326.19</v>
      </c>
    </row>
    <row r="12" spans="2:3" ht="18" x14ac:dyDescent="0.4">
      <c r="B12" s="6" t="s">
        <v>8</v>
      </c>
      <c r="C12" s="4">
        <v>2870.8</v>
      </c>
    </row>
    <row r="13" spans="2:3" ht="18" x14ac:dyDescent="0.4">
      <c r="B13" s="8" t="s">
        <v>4</v>
      </c>
      <c r="C13" s="4">
        <v>600</v>
      </c>
    </row>
    <row r="14" spans="2:3" ht="18" x14ac:dyDescent="0.4">
      <c r="B14" s="9" t="s">
        <v>5</v>
      </c>
      <c r="C14" s="5">
        <v>2104.1</v>
      </c>
    </row>
    <row r="15" spans="2:3" ht="17.25" customHeight="1" x14ac:dyDescent="0.4">
      <c r="B15" s="16" t="s">
        <v>191</v>
      </c>
      <c r="C15" s="5">
        <v>2080.1</v>
      </c>
    </row>
    <row r="16" spans="2:3" ht="18" x14ac:dyDescent="0.4">
      <c r="B16" s="9" t="s">
        <v>16</v>
      </c>
      <c r="C16" s="5">
        <v>2431.02</v>
      </c>
    </row>
    <row r="17" spans="2:3" ht="21.75" customHeight="1" x14ac:dyDescent="0.4">
      <c r="B17" s="10" t="s">
        <v>13</v>
      </c>
      <c r="C17" s="5">
        <v>200</v>
      </c>
    </row>
    <row r="18" spans="2:3" ht="21.75" customHeight="1" x14ac:dyDescent="0.4">
      <c r="B18" s="16" t="s">
        <v>190</v>
      </c>
      <c r="C18" s="5">
        <v>15000</v>
      </c>
    </row>
    <row r="19" spans="2:3" ht="21" customHeight="1" x14ac:dyDescent="0.4">
      <c r="B19" s="9" t="s">
        <v>14</v>
      </c>
      <c r="C19" s="5">
        <v>11535</v>
      </c>
    </row>
    <row r="20" spans="2:3" ht="20" x14ac:dyDescent="0.4">
      <c r="B20" s="25" t="s">
        <v>0</v>
      </c>
      <c r="C20" s="26">
        <f>SUM(C7:C19)</f>
        <v>3152193.8800000004</v>
      </c>
    </row>
    <row r="21" spans="2:3" x14ac:dyDescent="0.35">
      <c r="B21" s="22"/>
      <c r="C21" s="22"/>
    </row>
    <row r="22" spans="2:3" ht="18" x14ac:dyDescent="0.4">
      <c r="B22" s="28" t="s">
        <v>17</v>
      </c>
      <c r="C22" s="5">
        <v>2583</v>
      </c>
    </row>
    <row r="23" spans="2:3" ht="17.5" x14ac:dyDescent="0.35">
      <c r="B23" s="19" t="s">
        <v>20</v>
      </c>
      <c r="C23" s="20">
        <f>SUM(C22:C22)</f>
        <v>2583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F27" sqref="F27"/>
    </sheetView>
  </sheetViews>
  <sheetFormatPr defaultRowHeight="14.5" x14ac:dyDescent="0.35"/>
  <cols>
    <col min="1" max="1" width="49.54296875" customWidth="1"/>
    <col min="2" max="2" width="12.7265625" customWidth="1"/>
    <col min="3" max="3" width="11.54296875" customWidth="1"/>
    <col min="4" max="4" width="11.81640625" customWidth="1"/>
  </cols>
  <sheetData>
    <row r="2" spans="1:5" ht="19.5" customHeight="1" x14ac:dyDescent="0.35">
      <c r="A2" s="15" t="s">
        <v>19</v>
      </c>
      <c r="B2" s="73"/>
      <c r="C2" s="12"/>
      <c r="D2" s="12"/>
      <c r="E2" s="12"/>
    </row>
    <row r="3" spans="1:5" ht="21" customHeight="1" x14ac:dyDescent="0.35">
      <c r="A3" s="14" t="s">
        <v>18</v>
      </c>
      <c r="B3" s="74" t="s">
        <v>188</v>
      </c>
      <c r="C3" s="21" t="s">
        <v>9</v>
      </c>
      <c r="D3" s="21" t="s">
        <v>10</v>
      </c>
      <c r="E3" s="12"/>
    </row>
    <row r="4" spans="1:5" ht="18.75" customHeight="1" x14ac:dyDescent="0.35">
      <c r="A4" s="72" t="s">
        <v>181</v>
      </c>
      <c r="B4" s="71">
        <v>45386</v>
      </c>
      <c r="C4" s="70">
        <v>1</v>
      </c>
      <c r="D4" s="70">
        <v>290</v>
      </c>
      <c r="E4" s="12"/>
    </row>
    <row r="5" spans="1:5" ht="17.25" customHeight="1" x14ac:dyDescent="0.35">
      <c r="A5" s="72" t="s">
        <v>139</v>
      </c>
      <c r="B5" s="71">
        <v>45386</v>
      </c>
      <c r="C5" s="70">
        <v>13</v>
      </c>
      <c r="D5" s="70">
        <v>1872</v>
      </c>
      <c r="E5" s="12"/>
    </row>
    <row r="6" spans="1:5" ht="18" customHeight="1" x14ac:dyDescent="0.35">
      <c r="A6" s="72" t="s">
        <v>182</v>
      </c>
      <c r="B6" s="71">
        <v>45386</v>
      </c>
      <c r="C6" s="70">
        <v>3</v>
      </c>
      <c r="D6" s="70">
        <v>45</v>
      </c>
    </row>
    <row r="7" spans="1:5" ht="23.25" customHeight="1" x14ac:dyDescent="0.35">
      <c r="A7" s="72" t="s">
        <v>183</v>
      </c>
      <c r="B7" s="71">
        <v>45386</v>
      </c>
      <c r="C7" s="70">
        <v>2</v>
      </c>
      <c r="D7" s="70">
        <v>46</v>
      </c>
    </row>
    <row r="8" spans="1:5" ht="21" customHeight="1" x14ac:dyDescent="0.35">
      <c r="A8" s="72" t="s">
        <v>184</v>
      </c>
      <c r="B8" s="71">
        <v>45386</v>
      </c>
      <c r="C8" s="70">
        <v>67</v>
      </c>
      <c r="D8" s="70">
        <v>26.8</v>
      </c>
    </row>
    <row r="9" spans="1:5" ht="21" customHeight="1" x14ac:dyDescent="0.35">
      <c r="A9" s="72" t="s">
        <v>184</v>
      </c>
      <c r="B9" s="71">
        <v>45386</v>
      </c>
      <c r="C9" s="70">
        <v>74</v>
      </c>
      <c r="D9" s="70">
        <v>74</v>
      </c>
    </row>
    <row r="10" spans="1:5" ht="20.25" customHeight="1" x14ac:dyDescent="0.35">
      <c r="A10" s="72" t="s">
        <v>185</v>
      </c>
      <c r="B10" s="71">
        <v>45386</v>
      </c>
      <c r="C10" s="70">
        <v>4</v>
      </c>
      <c r="D10" s="70">
        <v>80</v>
      </c>
    </row>
    <row r="11" spans="1:5" ht="18" customHeight="1" x14ac:dyDescent="0.35">
      <c r="A11" s="72" t="s">
        <v>186</v>
      </c>
      <c r="B11" s="71">
        <v>45386</v>
      </c>
      <c r="C11" s="70">
        <v>8</v>
      </c>
      <c r="D11" s="70">
        <v>64</v>
      </c>
    </row>
    <row r="12" spans="1:5" ht="21.75" customHeight="1" x14ac:dyDescent="0.35">
      <c r="A12" s="72" t="s">
        <v>91</v>
      </c>
      <c r="B12" s="71">
        <v>45386</v>
      </c>
      <c r="C12" s="70">
        <v>1</v>
      </c>
      <c r="D12" s="70">
        <v>48</v>
      </c>
    </row>
    <row r="13" spans="1:5" ht="18" customHeight="1" x14ac:dyDescent="0.35">
      <c r="A13" s="72" t="s">
        <v>187</v>
      </c>
      <c r="B13" s="71">
        <v>45386</v>
      </c>
      <c r="C13" s="70">
        <v>2</v>
      </c>
      <c r="D13" s="70">
        <f>15+23</f>
        <v>38</v>
      </c>
    </row>
    <row r="14" spans="1:5" ht="20.25" customHeight="1" x14ac:dyDescent="0.35">
      <c r="A14" s="72" t="s">
        <v>75</v>
      </c>
      <c r="B14" s="71">
        <v>45386</v>
      </c>
      <c r="C14" s="70">
        <v>1</v>
      </c>
      <c r="D14" s="70">
        <v>287</v>
      </c>
    </row>
    <row r="15" spans="1:5" ht="24" customHeight="1" x14ac:dyDescent="0.35">
      <c r="D15" s="67">
        <f>SUM(D4:D14)</f>
        <v>2870.8</v>
      </c>
    </row>
    <row r="16" spans="1:5" ht="16.5" customHeight="1" x14ac:dyDescent="0.35"/>
    <row r="18" ht="20.25" customHeight="1" x14ac:dyDescent="0.35"/>
    <row r="19" ht="15" customHeight="1" x14ac:dyDescent="0.35"/>
    <row r="20" ht="19.5" customHeight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1"/>
  <sheetViews>
    <sheetView topLeftCell="A4" workbookViewId="0">
      <selection activeCell="J10" sqref="J10"/>
    </sheetView>
  </sheetViews>
  <sheetFormatPr defaultRowHeight="14.5" x14ac:dyDescent="0.35"/>
  <cols>
    <col min="2" max="2" width="71.453125" customWidth="1"/>
    <col min="3" max="3" width="51.26953125" customWidth="1"/>
  </cols>
  <sheetData>
    <row r="3" spans="2:3" x14ac:dyDescent="0.35">
      <c r="B3" s="22"/>
      <c r="C3" s="22"/>
    </row>
    <row r="4" spans="2:3" ht="25" x14ac:dyDescent="0.5">
      <c r="B4" s="3" t="s">
        <v>11</v>
      </c>
      <c r="C4" s="23" t="s">
        <v>60</v>
      </c>
    </row>
    <row r="5" spans="2:3" x14ac:dyDescent="0.35">
      <c r="B5" s="1"/>
      <c r="C5" s="22"/>
    </row>
    <row r="6" spans="2:3" x14ac:dyDescent="0.35">
      <c r="B6" s="22"/>
      <c r="C6" s="2"/>
    </row>
    <row r="7" spans="2:3" ht="25.5" x14ac:dyDescent="0.55000000000000004">
      <c r="B7" s="24"/>
      <c r="C7" s="27" t="s">
        <v>10</v>
      </c>
    </row>
    <row r="8" spans="2:3" ht="18" x14ac:dyDescent="0.4">
      <c r="B8" s="6" t="s">
        <v>6</v>
      </c>
      <c r="C8" s="4">
        <v>1348697.95</v>
      </c>
    </row>
    <row r="9" spans="2:3" ht="18" x14ac:dyDescent="0.4">
      <c r="B9" s="7" t="s">
        <v>1</v>
      </c>
      <c r="C9" s="4">
        <v>17631.72</v>
      </c>
    </row>
    <row r="10" spans="2:3" ht="18" x14ac:dyDescent="0.4">
      <c r="B10" s="8" t="s">
        <v>2</v>
      </c>
      <c r="C10" s="4">
        <v>9726.3799999999992</v>
      </c>
    </row>
    <row r="11" spans="2:3" ht="18" x14ac:dyDescent="0.4">
      <c r="B11" s="9" t="s">
        <v>12</v>
      </c>
      <c r="C11" s="4">
        <v>786.62</v>
      </c>
    </row>
    <row r="12" spans="2:3" ht="18" x14ac:dyDescent="0.4">
      <c r="B12" s="8" t="s">
        <v>3</v>
      </c>
      <c r="C12" s="4">
        <v>29031.8</v>
      </c>
    </row>
    <row r="13" spans="2:3" ht="18" x14ac:dyDescent="0.4">
      <c r="B13" s="8" t="s">
        <v>4</v>
      </c>
      <c r="C13" s="4">
        <v>900</v>
      </c>
    </row>
    <row r="14" spans="2:3" ht="18" x14ac:dyDescent="0.4">
      <c r="B14" s="10" t="s">
        <v>7</v>
      </c>
      <c r="C14" s="5">
        <v>22346.42</v>
      </c>
    </row>
    <row r="15" spans="2:3" ht="18" x14ac:dyDescent="0.4">
      <c r="B15" s="9" t="s">
        <v>15</v>
      </c>
      <c r="C15" s="5">
        <v>1117.32</v>
      </c>
    </row>
    <row r="16" spans="2:3" ht="19.5" customHeight="1" x14ac:dyDescent="0.4">
      <c r="B16" s="10" t="s">
        <v>13</v>
      </c>
      <c r="C16" s="5">
        <v>300</v>
      </c>
    </row>
    <row r="17" spans="2:3" ht="18" x14ac:dyDescent="0.4">
      <c r="B17" s="16" t="s">
        <v>191</v>
      </c>
      <c r="C17" s="5">
        <v>5119.08</v>
      </c>
    </row>
    <row r="18" spans="2:3" ht="18" x14ac:dyDescent="0.4">
      <c r="B18" s="10" t="s">
        <v>168</v>
      </c>
      <c r="C18" s="5">
        <v>4352.93</v>
      </c>
    </row>
    <row r="19" spans="2:3" ht="18" x14ac:dyDescent="0.4">
      <c r="B19" s="10" t="s">
        <v>169</v>
      </c>
      <c r="C19" s="5">
        <v>4611</v>
      </c>
    </row>
    <row r="20" spans="2:3" ht="18" x14ac:dyDescent="0.4">
      <c r="B20" s="68" t="s">
        <v>164</v>
      </c>
      <c r="C20" s="5">
        <v>670</v>
      </c>
    </row>
    <row r="21" spans="2:3" ht="18" x14ac:dyDescent="0.4">
      <c r="B21" s="16" t="s">
        <v>167</v>
      </c>
      <c r="C21" s="5">
        <v>79404</v>
      </c>
    </row>
    <row r="22" spans="2:3" ht="18" x14ac:dyDescent="0.4">
      <c r="B22" s="16" t="s">
        <v>165</v>
      </c>
      <c r="C22" s="5">
        <v>2850</v>
      </c>
    </row>
    <row r="23" spans="2:3" ht="18" x14ac:dyDescent="0.4">
      <c r="B23" s="9" t="s">
        <v>16</v>
      </c>
      <c r="C23" s="5">
        <v>746.16</v>
      </c>
    </row>
    <row r="24" spans="2:3" ht="18" x14ac:dyDescent="0.4">
      <c r="B24" s="16" t="s">
        <v>166</v>
      </c>
      <c r="C24" s="5">
        <v>49782</v>
      </c>
    </row>
    <row r="25" spans="2:3" ht="18" x14ac:dyDescent="0.4">
      <c r="B25" s="16" t="s">
        <v>170</v>
      </c>
      <c r="C25" s="5">
        <v>13950</v>
      </c>
    </row>
    <row r="26" spans="2:3" ht="18" x14ac:dyDescent="0.4">
      <c r="B26" s="9" t="s">
        <v>14</v>
      </c>
      <c r="C26" s="5">
        <v>11910</v>
      </c>
    </row>
    <row r="27" spans="2:3" ht="20" x14ac:dyDescent="0.4">
      <c r="B27" s="25" t="s">
        <v>0</v>
      </c>
      <c r="C27" s="26">
        <f>SUM(C8:C26)</f>
        <v>1603933.38</v>
      </c>
    </row>
    <row r="28" spans="2:3" x14ac:dyDescent="0.35">
      <c r="B28" s="22"/>
      <c r="C28" s="22"/>
    </row>
    <row r="29" spans="2:3" ht="18" x14ac:dyDescent="0.4">
      <c r="B29" s="28" t="s">
        <v>17</v>
      </c>
      <c r="C29" s="5">
        <v>433</v>
      </c>
    </row>
    <row r="30" spans="2:3" ht="18" x14ac:dyDescent="0.4">
      <c r="B30" s="17"/>
      <c r="C30" s="18"/>
    </row>
    <row r="31" spans="2:3" ht="17.5" x14ac:dyDescent="0.35">
      <c r="B31" s="19" t="s">
        <v>20</v>
      </c>
      <c r="C31" s="20">
        <f>SUM(C29:C30)</f>
        <v>433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topLeftCell="A16" workbookViewId="0">
      <selection activeCell="C44" sqref="C44"/>
    </sheetView>
  </sheetViews>
  <sheetFormatPr defaultRowHeight="14.5" x14ac:dyDescent="0.35"/>
  <cols>
    <col min="2" max="2" width="70.81640625" customWidth="1"/>
    <col min="3" max="3" width="42.7265625" customWidth="1"/>
  </cols>
  <sheetData>
    <row r="2" spans="2:3" ht="25" x14ac:dyDescent="0.5">
      <c r="B2" s="3" t="s">
        <v>11</v>
      </c>
      <c r="C2" s="23" t="s">
        <v>61</v>
      </c>
    </row>
    <row r="3" spans="2:3" x14ac:dyDescent="0.35">
      <c r="B3" s="1"/>
      <c r="C3" s="22"/>
    </row>
    <row r="4" spans="2:3" x14ac:dyDescent="0.35">
      <c r="B4" s="22"/>
      <c r="C4" s="2"/>
    </row>
    <row r="5" spans="2:3" ht="25.5" x14ac:dyDescent="0.55000000000000004">
      <c r="B5" s="24"/>
      <c r="C5" s="27" t="s">
        <v>10</v>
      </c>
    </row>
    <row r="6" spans="2:3" ht="18" x14ac:dyDescent="0.4">
      <c r="B6" s="6" t="s">
        <v>6</v>
      </c>
      <c r="C6" s="4">
        <v>2819751.74</v>
      </c>
    </row>
    <row r="7" spans="2:3" ht="18" x14ac:dyDescent="0.4">
      <c r="B7" s="7" t="s">
        <v>1</v>
      </c>
      <c r="C7" s="4">
        <v>158959.76999999999</v>
      </c>
    </row>
    <row r="8" spans="2:3" ht="18" x14ac:dyDescent="0.4">
      <c r="B8" s="8" t="s">
        <v>2</v>
      </c>
      <c r="C8" s="4">
        <v>302755.52</v>
      </c>
    </row>
    <row r="9" spans="2:3" ht="18" x14ac:dyDescent="0.4">
      <c r="B9" s="9" t="s">
        <v>12</v>
      </c>
      <c r="C9" s="4">
        <v>2040.96</v>
      </c>
    </row>
    <row r="10" spans="2:3" ht="18" x14ac:dyDescent="0.4">
      <c r="B10" s="8" t="s">
        <v>3</v>
      </c>
      <c r="C10" s="4">
        <v>191647.8</v>
      </c>
    </row>
    <row r="11" spans="2:3" ht="18" x14ac:dyDescent="0.4">
      <c r="B11" s="6" t="s">
        <v>8</v>
      </c>
      <c r="C11" s="4">
        <v>44273.63</v>
      </c>
    </row>
    <row r="12" spans="2:3" ht="18" x14ac:dyDescent="0.4">
      <c r="B12" s="8" t="s">
        <v>4</v>
      </c>
      <c r="C12" s="4">
        <v>300</v>
      </c>
    </row>
    <row r="13" spans="2:3" ht="18" x14ac:dyDescent="0.4">
      <c r="B13" s="9" t="s">
        <v>189</v>
      </c>
      <c r="C13" s="5">
        <v>35019</v>
      </c>
    </row>
    <row r="14" spans="2:3" ht="21" customHeight="1" x14ac:dyDescent="0.4">
      <c r="B14" s="10" t="s">
        <v>171</v>
      </c>
      <c r="C14" s="5">
        <v>97153</v>
      </c>
    </row>
    <row r="15" spans="2:3" ht="18" x14ac:dyDescent="0.4">
      <c r="B15" s="10" t="s">
        <v>7</v>
      </c>
      <c r="C15" s="5">
        <v>29460.6</v>
      </c>
    </row>
    <row r="16" spans="2:3" ht="18" x14ac:dyDescent="0.4">
      <c r="B16" s="9" t="s">
        <v>15</v>
      </c>
      <c r="C16" s="5">
        <v>1473.03</v>
      </c>
    </row>
    <row r="17" spans="2:3" ht="18" x14ac:dyDescent="0.4">
      <c r="B17" s="69" t="s">
        <v>180</v>
      </c>
      <c r="C17" s="5">
        <v>132231.6</v>
      </c>
    </row>
    <row r="18" spans="2:3" ht="21.75" customHeight="1" x14ac:dyDescent="0.4">
      <c r="B18" s="10" t="s">
        <v>13</v>
      </c>
      <c r="C18" s="5">
        <v>400</v>
      </c>
    </row>
    <row r="19" spans="2:3" ht="18" x14ac:dyDescent="0.4">
      <c r="B19" s="16" t="s">
        <v>178</v>
      </c>
      <c r="C19" s="5">
        <v>150364</v>
      </c>
    </row>
    <row r="20" spans="2:3" ht="18" x14ac:dyDescent="0.4">
      <c r="B20" s="16" t="s">
        <v>196</v>
      </c>
      <c r="C20" s="5">
        <v>1780</v>
      </c>
    </row>
    <row r="21" spans="2:3" ht="18" x14ac:dyDescent="0.4">
      <c r="B21" s="16" t="s">
        <v>197</v>
      </c>
      <c r="C21" s="5">
        <v>2168</v>
      </c>
    </row>
    <row r="22" spans="2:3" ht="18" x14ac:dyDescent="0.4">
      <c r="B22" s="9" t="s">
        <v>14</v>
      </c>
      <c r="C22" s="5">
        <v>26355</v>
      </c>
    </row>
    <row r="23" spans="2:3" ht="18" x14ac:dyDescent="0.4">
      <c r="B23" s="16" t="s">
        <v>191</v>
      </c>
      <c r="C23" s="5">
        <v>4356</v>
      </c>
    </row>
    <row r="24" spans="2:3" ht="18" x14ac:dyDescent="0.4">
      <c r="B24" s="16" t="s">
        <v>172</v>
      </c>
      <c r="C24" s="5">
        <v>13127.63</v>
      </c>
    </row>
    <row r="25" spans="2:3" ht="18" x14ac:dyDescent="0.4">
      <c r="B25" s="16" t="s">
        <v>173</v>
      </c>
      <c r="C25" s="5">
        <v>1554</v>
      </c>
    </row>
    <row r="26" spans="2:3" ht="18" x14ac:dyDescent="0.4">
      <c r="B26" s="16" t="s">
        <v>174</v>
      </c>
      <c r="C26" s="5">
        <v>10850</v>
      </c>
    </row>
    <row r="27" spans="2:3" ht="34.5" customHeight="1" x14ac:dyDescent="0.4">
      <c r="B27" s="68" t="s">
        <v>193</v>
      </c>
      <c r="C27" s="5">
        <v>5727</v>
      </c>
    </row>
    <row r="28" spans="2:3" ht="18" x14ac:dyDescent="0.4">
      <c r="B28" s="16" t="s">
        <v>175</v>
      </c>
      <c r="C28" s="5">
        <v>66030</v>
      </c>
    </row>
    <row r="29" spans="2:3" ht="18" x14ac:dyDescent="0.4">
      <c r="B29" s="16" t="s">
        <v>176</v>
      </c>
      <c r="C29" s="5">
        <v>7534</v>
      </c>
    </row>
    <row r="30" spans="2:3" ht="18" x14ac:dyDescent="0.4">
      <c r="B30" s="16" t="s">
        <v>177</v>
      </c>
      <c r="C30" s="5">
        <v>714981</v>
      </c>
    </row>
    <row r="31" spans="2:3" ht="18" x14ac:dyDescent="0.4">
      <c r="B31" s="16" t="s">
        <v>192</v>
      </c>
      <c r="C31" s="5">
        <v>119676</v>
      </c>
    </row>
    <row r="32" spans="2:3" ht="18" x14ac:dyDescent="0.4">
      <c r="B32" s="16" t="s">
        <v>179</v>
      </c>
      <c r="C32" s="5">
        <v>925152</v>
      </c>
    </row>
    <row r="33" spans="2:3" ht="18" x14ac:dyDescent="0.4">
      <c r="B33" s="16" t="s">
        <v>194</v>
      </c>
      <c r="C33" s="5">
        <v>2500</v>
      </c>
    </row>
    <row r="34" spans="2:3" ht="18" x14ac:dyDescent="0.4">
      <c r="B34" s="16" t="s">
        <v>195</v>
      </c>
      <c r="C34" s="5">
        <v>12843</v>
      </c>
    </row>
    <row r="35" spans="2:3" ht="20" x14ac:dyDescent="0.4">
      <c r="B35" s="25" t="s">
        <v>0</v>
      </c>
      <c r="C35" s="26">
        <f>SUM(C6:C34)</f>
        <v>5880464.2799999993</v>
      </c>
    </row>
    <row r="36" spans="2:3" x14ac:dyDescent="0.35">
      <c r="B36" s="22"/>
      <c r="C36" s="22"/>
    </row>
    <row r="37" spans="2:3" ht="18" x14ac:dyDescent="0.4">
      <c r="B37" s="28" t="s">
        <v>17</v>
      </c>
      <c r="C37" s="5">
        <v>6009.5</v>
      </c>
    </row>
    <row r="38" spans="2:3" ht="17.5" x14ac:dyDescent="0.35">
      <c r="B38" s="19" t="s">
        <v>20</v>
      </c>
      <c r="C38" s="20">
        <f>SUM(C37:C37)</f>
        <v>6009.5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1"/>
  <sheetViews>
    <sheetView topLeftCell="A109" workbookViewId="0">
      <selection activeCell="M147" sqref="M147"/>
    </sheetView>
  </sheetViews>
  <sheetFormatPr defaultRowHeight="14.5" x14ac:dyDescent="0.35"/>
  <cols>
    <col min="3" max="3" width="21.26953125" customWidth="1"/>
    <col min="5" max="5" width="12" customWidth="1"/>
    <col min="6" max="6" width="12.81640625" customWidth="1"/>
    <col min="8" max="8" width="9.54296875" bestFit="1" customWidth="1"/>
  </cols>
  <sheetData>
    <row r="2" spans="2:6" x14ac:dyDescent="0.35">
      <c r="B2" s="79" t="s">
        <v>22</v>
      </c>
      <c r="C2" s="82" t="s">
        <v>23</v>
      </c>
      <c r="D2" s="85" t="s">
        <v>62</v>
      </c>
      <c r="E2" s="76"/>
      <c r="F2" s="76"/>
    </row>
    <row r="3" spans="2:6" x14ac:dyDescent="0.35">
      <c r="B3" s="80"/>
      <c r="C3" s="83"/>
      <c r="D3" s="85" t="s">
        <v>63</v>
      </c>
      <c r="E3" s="76"/>
      <c r="F3" s="77"/>
    </row>
    <row r="4" spans="2:6" x14ac:dyDescent="0.35">
      <c r="B4" s="81"/>
      <c r="C4" s="84"/>
      <c r="D4" s="35" t="s">
        <v>64</v>
      </c>
      <c r="E4" s="34" t="s">
        <v>24</v>
      </c>
      <c r="F4" s="34" t="s">
        <v>25</v>
      </c>
    </row>
    <row r="5" spans="2:6" x14ac:dyDescent="0.35">
      <c r="B5" s="55">
        <v>1</v>
      </c>
      <c r="C5" s="64" t="s">
        <v>65</v>
      </c>
      <c r="D5" s="65">
        <v>45565</v>
      </c>
      <c r="E5" s="56">
        <v>4</v>
      </c>
      <c r="F5" s="56">
        <v>380.24</v>
      </c>
    </row>
    <row r="6" spans="2:6" x14ac:dyDescent="0.35">
      <c r="B6" s="55">
        <v>2</v>
      </c>
      <c r="C6" s="64" t="s">
        <v>66</v>
      </c>
      <c r="D6" s="65">
        <v>45565</v>
      </c>
      <c r="E6" s="57">
        <v>3</v>
      </c>
      <c r="F6" s="57">
        <v>80.64</v>
      </c>
    </row>
    <row r="7" spans="2:6" x14ac:dyDescent="0.35">
      <c r="B7" s="55">
        <v>3</v>
      </c>
      <c r="C7" s="66" t="s">
        <v>27</v>
      </c>
      <c r="D7" s="65">
        <v>45565</v>
      </c>
      <c r="E7" s="57">
        <v>1</v>
      </c>
      <c r="F7" s="57">
        <v>105.7</v>
      </c>
    </row>
    <row r="8" spans="2:6" x14ac:dyDescent="0.35">
      <c r="B8" s="55">
        <v>4</v>
      </c>
      <c r="C8" s="66" t="s">
        <v>28</v>
      </c>
      <c r="D8" s="65">
        <v>45565</v>
      </c>
      <c r="E8" s="57">
        <v>3</v>
      </c>
      <c r="F8" s="57">
        <v>203.61</v>
      </c>
    </row>
    <row r="9" spans="2:6" x14ac:dyDescent="0.35">
      <c r="B9" s="55">
        <v>5</v>
      </c>
      <c r="C9" s="66" t="s">
        <v>31</v>
      </c>
      <c r="D9" s="65">
        <v>45565</v>
      </c>
      <c r="E9" s="57">
        <v>5</v>
      </c>
      <c r="F9" s="57">
        <v>213.75</v>
      </c>
    </row>
    <row r="10" spans="2:6" x14ac:dyDescent="0.35">
      <c r="B10" s="55">
        <v>6</v>
      </c>
      <c r="C10" s="66" t="s">
        <v>32</v>
      </c>
      <c r="D10" s="65">
        <v>45565</v>
      </c>
      <c r="E10" s="57">
        <v>4</v>
      </c>
      <c r="F10" s="57">
        <v>51.52</v>
      </c>
    </row>
    <row r="11" spans="2:6" x14ac:dyDescent="0.35">
      <c r="B11" s="55">
        <v>7</v>
      </c>
      <c r="C11" s="66" t="s">
        <v>33</v>
      </c>
      <c r="D11" s="65">
        <v>45565</v>
      </c>
      <c r="E11" s="57">
        <v>3</v>
      </c>
      <c r="F11" s="57">
        <v>100.95</v>
      </c>
    </row>
    <row r="12" spans="2:6" x14ac:dyDescent="0.35">
      <c r="B12" s="55">
        <v>8</v>
      </c>
      <c r="C12" s="66" t="s">
        <v>34</v>
      </c>
      <c r="D12" s="65">
        <v>45565</v>
      </c>
      <c r="E12" s="57">
        <v>5</v>
      </c>
      <c r="F12" s="57">
        <v>365.6</v>
      </c>
    </row>
    <row r="13" spans="2:6" x14ac:dyDescent="0.35">
      <c r="B13" s="55">
        <v>9</v>
      </c>
      <c r="C13" s="66" t="s">
        <v>35</v>
      </c>
      <c r="D13" s="65">
        <v>45565</v>
      </c>
      <c r="E13" s="57">
        <v>2</v>
      </c>
      <c r="F13" s="57">
        <v>57.2</v>
      </c>
    </row>
    <row r="14" spans="2:6" x14ac:dyDescent="0.35">
      <c r="B14" s="55">
        <v>10</v>
      </c>
      <c r="C14" s="66" t="s">
        <v>36</v>
      </c>
      <c r="D14" s="65">
        <v>45565</v>
      </c>
      <c r="E14" s="57">
        <v>2</v>
      </c>
      <c r="F14" s="57">
        <v>71.08</v>
      </c>
    </row>
    <row r="15" spans="2:6" x14ac:dyDescent="0.35">
      <c r="B15" s="55">
        <v>11</v>
      </c>
      <c r="C15" s="66" t="s">
        <v>67</v>
      </c>
      <c r="D15" s="65">
        <v>45565</v>
      </c>
      <c r="E15" s="57">
        <v>5</v>
      </c>
      <c r="F15" s="57">
        <v>830</v>
      </c>
    </row>
    <row r="16" spans="2:6" x14ac:dyDescent="0.35">
      <c r="B16" s="55">
        <v>12</v>
      </c>
      <c r="C16" s="66" t="s">
        <v>68</v>
      </c>
      <c r="D16" s="65">
        <v>45565</v>
      </c>
      <c r="E16" s="57">
        <v>3</v>
      </c>
      <c r="F16" s="57">
        <v>121.5</v>
      </c>
    </row>
    <row r="17" spans="2:6" x14ac:dyDescent="0.35">
      <c r="B17" s="55">
        <v>13</v>
      </c>
      <c r="C17" s="66" t="s">
        <v>69</v>
      </c>
      <c r="D17" s="65">
        <v>45565</v>
      </c>
      <c r="E17" s="57">
        <v>180</v>
      </c>
      <c r="F17" s="57">
        <v>190.8</v>
      </c>
    </row>
    <row r="18" spans="2:6" x14ac:dyDescent="0.35">
      <c r="B18" s="55">
        <v>14</v>
      </c>
      <c r="C18" s="66" t="s">
        <v>70</v>
      </c>
      <c r="D18" s="65">
        <v>45565</v>
      </c>
      <c r="E18" s="57">
        <v>3</v>
      </c>
      <c r="F18" s="57">
        <v>62.67</v>
      </c>
    </row>
    <row r="19" spans="2:6" x14ac:dyDescent="0.35">
      <c r="B19" s="55">
        <v>15</v>
      </c>
      <c r="C19" s="66" t="s">
        <v>71</v>
      </c>
      <c r="D19" s="65">
        <v>45565</v>
      </c>
      <c r="E19" s="57">
        <v>10</v>
      </c>
      <c r="F19" s="57">
        <v>48</v>
      </c>
    </row>
    <row r="20" spans="2:6" x14ac:dyDescent="0.35">
      <c r="B20" s="55">
        <v>16</v>
      </c>
      <c r="C20" s="66" t="s">
        <v>72</v>
      </c>
      <c r="D20" s="65">
        <v>45565</v>
      </c>
      <c r="E20" s="57">
        <v>4</v>
      </c>
      <c r="F20" s="57">
        <v>233.08</v>
      </c>
    </row>
    <row r="21" spans="2:6" x14ac:dyDescent="0.35">
      <c r="B21" s="55">
        <v>17</v>
      </c>
      <c r="C21" s="66" t="s">
        <v>73</v>
      </c>
      <c r="D21" s="65">
        <v>45565</v>
      </c>
      <c r="E21" s="57">
        <v>5</v>
      </c>
      <c r="F21" s="57">
        <v>100</v>
      </c>
    </row>
    <row r="22" spans="2:6" x14ac:dyDescent="0.35">
      <c r="B22" s="55">
        <v>18</v>
      </c>
      <c r="C22" s="66" t="s">
        <v>42</v>
      </c>
      <c r="D22" s="65">
        <v>45565</v>
      </c>
      <c r="E22" s="57">
        <v>1</v>
      </c>
      <c r="F22" s="57">
        <v>306</v>
      </c>
    </row>
    <row r="23" spans="2:6" x14ac:dyDescent="0.35">
      <c r="B23" s="55">
        <v>19</v>
      </c>
      <c r="C23" s="66" t="s">
        <v>74</v>
      </c>
      <c r="D23" s="65">
        <v>45572</v>
      </c>
      <c r="E23" s="57">
        <f>3+3+7</f>
        <v>13</v>
      </c>
      <c r="F23" s="57">
        <f>315+330+938</f>
        <v>1583</v>
      </c>
    </row>
    <row r="24" spans="2:6" x14ac:dyDescent="0.35">
      <c r="B24" s="55">
        <v>20</v>
      </c>
      <c r="C24" s="66" t="s">
        <v>75</v>
      </c>
      <c r="D24" s="65">
        <v>45572</v>
      </c>
      <c r="E24" s="57">
        <v>4</v>
      </c>
      <c r="F24" s="57">
        <f>680+572</f>
        <v>1252</v>
      </c>
    </row>
    <row r="25" spans="2:6" x14ac:dyDescent="0.35">
      <c r="B25" s="55">
        <v>21</v>
      </c>
      <c r="C25" s="66" t="s">
        <v>76</v>
      </c>
      <c r="D25" s="65">
        <v>45565</v>
      </c>
      <c r="E25" s="57">
        <v>1</v>
      </c>
      <c r="F25" s="57">
        <v>37</v>
      </c>
    </row>
    <row r="26" spans="2:6" x14ac:dyDescent="0.35">
      <c r="B26" s="55">
        <v>22</v>
      </c>
      <c r="C26" s="66" t="s">
        <v>77</v>
      </c>
      <c r="D26" s="65">
        <v>45565</v>
      </c>
      <c r="E26" s="57">
        <v>1</v>
      </c>
      <c r="F26" s="57">
        <v>643</v>
      </c>
    </row>
    <row r="27" spans="2:6" x14ac:dyDescent="0.35">
      <c r="B27" s="55">
        <v>23</v>
      </c>
      <c r="C27" s="66" t="s">
        <v>78</v>
      </c>
      <c r="D27" s="65">
        <v>45565</v>
      </c>
      <c r="E27" s="57">
        <v>2</v>
      </c>
      <c r="F27" s="57">
        <v>92</v>
      </c>
    </row>
    <row r="28" spans="2:6" x14ac:dyDescent="0.35">
      <c r="B28" s="55">
        <v>24</v>
      </c>
      <c r="C28" s="66" t="s">
        <v>78</v>
      </c>
      <c r="D28" s="65">
        <v>45565</v>
      </c>
      <c r="E28" s="57">
        <v>2</v>
      </c>
      <c r="F28" s="57">
        <v>38</v>
      </c>
    </row>
    <row r="29" spans="2:6" x14ac:dyDescent="0.35">
      <c r="B29" s="55">
        <v>25</v>
      </c>
      <c r="C29" s="66" t="s">
        <v>79</v>
      </c>
      <c r="D29" s="65">
        <v>45565</v>
      </c>
      <c r="E29" s="57">
        <v>2</v>
      </c>
      <c r="F29" s="57">
        <v>70</v>
      </c>
    </row>
    <row r="30" spans="2:6" x14ac:dyDescent="0.35">
      <c r="B30" s="55">
        <v>26</v>
      </c>
      <c r="C30" s="66" t="s">
        <v>80</v>
      </c>
      <c r="D30" s="65">
        <v>45565</v>
      </c>
      <c r="E30" s="57">
        <v>5.4</v>
      </c>
      <c r="F30" s="57">
        <v>810</v>
      </c>
    </row>
    <row r="31" spans="2:6" x14ac:dyDescent="0.35">
      <c r="B31" s="55">
        <v>27</v>
      </c>
      <c r="C31" s="66" t="s">
        <v>46</v>
      </c>
      <c r="D31" s="65">
        <v>45565</v>
      </c>
      <c r="E31" s="57">
        <v>2</v>
      </c>
      <c r="F31" s="57">
        <v>92</v>
      </c>
    </row>
    <row r="32" spans="2:6" x14ac:dyDescent="0.35">
      <c r="B32" s="55">
        <v>28</v>
      </c>
      <c r="C32" s="66" t="s">
        <v>42</v>
      </c>
      <c r="D32" s="65">
        <v>45565</v>
      </c>
      <c r="E32" s="57">
        <v>8</v>
      </c>
      <c r="F32" s="57">
        <v>24</v>
      </c>
    </row>
    <row r="33" spans="2:6" x14ac:dyDescent="0.35">
      <c r="B33" s="55">
        <v>29</v>
      </c>
      <c r="C33" s="66" t="s">
        <v>81</v>
      </c>
      <c r="D33" s="65">
        <v>45565</v>
      </c>
      <c r="E33" s="57">
        <v>13</v>
      </c>
      <c r="F33" s="57">
        <v>78</v>
      </c>
    </row>
    <row r="34" spans="2:6" x14ac:dyDescent="0.35">
      <c r="B34" s="55">
        <v>30</v>
      </c>
      <c r="C34" s="66" t="s">
        <v>28</v>
      </c>
      <c r="D34" s="65">
        <v>45565</v>
      </c>
      <c r="E34" s="57">
        <v>2</v>
      </c>
      <c r="F34" s="57">
        <v>256</v>
      </c>
    </row>
    <row r="35" spans="2:6" x14ac:dyDescent="0.35">
      <c r="B35" s="55">
        <v>31</v>
      </c>
      <c r="C35" s="66" t="s">
        <v>82</v>
      </c>
      <c r="D35" s="65">
        <v>45565</v>
      </c>
      <c r="E35" s="57">
        <v>1</v>
      </c>
      <c r="F35" s="57">
        <v>100</v>
      </c>
    </row>
    <row r="36" spans="2:6" x14ac:dyDescent="0.35">
      <c r="B36" s="55">
        <v>32</v>
      </c>
      <c r="C36" s="66" t="s">
        <v>83</v>
      </c>
      <c r="D36" s="65">
        <v>45565</v>
      </c>
      <c r="E36" s="57">
        <v>1</v>
      </c>
      <c r="F36" s="57">
        <v>95</v>
      </c>
    </row>
    <row r="37" spans="2:6" x14ac:dyDescent="0.35">
      <c r="B37" s="55">
        <v>33</v>
      </c>
      <c r="C37" s="66" t="s">
        <v>84</v>
      </c>
      <c r="D37" s="65">
        <v>45565</v>
      </c>
      <c r="E37" s="57">
        <v>1</v>
      </c>
      <c r="F37" s="57">
        <v>210</v>
      </c>
    </row>
    <row r="38" spans="2:6" x14ac:dyDescent="0.35">
      <c r="B38" s="55">
        <v>34</v>
      </c>
      <c r="C38" s="66" t="s">
        <v>85</v>
      </c>
      <c r="D38" s="65">
        <v>45565</v>
      </c>
      <c r="E38" s="57">
        <v>1</v>
      </c>
      <c r="F38" s="57">
        <v>122</v>
      </c>
    </row>
    <row r="39" spans="2:6" x14ac:dyDescent="0.35">
      <c r="B39" s="55">
        <v>35</v>
      </c>
      <c r="C39" s="66" t="s">
        <v>86</v>
      </c>
      <c r="D39" s="65">
        <v>45565</v>
      </c>
      <c r="E39" s="57">
        <v>4</v>
      </c>
      <c r="F39" s="57">
        <v>180</v>
      </c>
    </row>
    <row r="40" spans="2:6" x14ac:dyDescent="0.35">
      <c r="B40" s="55">
        <v>36</v>
      </c>
      <c r="C40" s="66" t="s">
        <v>87</v>
      </c>
      <c r="D40" s="65">
        <v>45565</v>
      </c>
      <c r="E40" s="57">
        <v>3</v>
      </c>
      <c r="F40" s="57">
        <v>36</v>
      </c>
    </row>
    <row r="41" spans="2:6" x14ac:dyDescent="0.35">
      <c r="B41" s="55">
        <v>37</v>
      </c>
      <c r="C41" s="66" t="s">
        <v>88</v>
      </c>
      <c r="D41" s="65">
        <v>45565</v>
      </c>
      <c r="E41" s="57">
        <v>3</v>
      </c>
      <c r="F41" s="57">
        <v>81</v>
      </c>
    </row>
    <row r="42" spans="2:6" x14ac:dyDescent="0.35">
      <c r="B42" s="55">
        <v>38</v>
      </c>
      <c r="C42" s="66" t="s">
        <v>89</v>
      </c>
      <c r="D42" s="65">
        <v>45565</v>
      </c>
      <c r="E42" s="57">
        <v>3</v>
      </c>
      <c r="F42" s="57">
        <v>126</v>
      </c>
    </row>
    <row r="43" spans="2:6" x14ac:dyDescent="0.35">
      <c r="B43" s="55">
        <v>39</v>
      </c>
      <c r="C43" s="66" t="s">
        <v>90</v>
      </c>
      <c r="D43" s="65">
        <v>45565</v>
      </c>
      <c r="E43" s="57">
        <v>4</v>
      </c>
      <c r="F43" s="57">
        <v>180</v>
      </c>
    </row>
    <row r="44" spans="2:6" x14ac:dyDescent="0.35">
      <c r="B44" s="55">
        <v>40</v>
      </c>
      <c r="C44" s="66" t="s">
        <v>91</v>
      </c>
      <c r="D44" s="65">
        <v>45565</v>
      </c>
      <c r="E44" s="57">
        <v>2</v>
      </c>
      <c r="F44" s="57">
        <v>170</v>
      </c>
    </row>
    <row r="45" spans="2:6" x14ac:dyDescent="0.35">
      <c r="B45" s="55">
        <v>41</v>
      </c>
      <c r="C45" s="66" t="s">
        <v>92</v>
      </c>
      <c r="D45" s="65">
        <v>45565</v>
      </c>
      <c r="E45" s="57">
        <v>1</v>
      </c>
      <c r="F45" s="57">
        <v>96</v>
      </c>
    </row>
    <row r="46" spans="2:6" x14ac:dyDescent="0.35">
      <c r="B46" s="55">
        <v>42</v>
      </c>
      <c r="C46" s="66" t="s">
        <v>93</v>
      </c>
      <c r="D46" s="65">
        <v>45565</v>
      </c>
      <c r="E46" s="57">
        <v>1</v>
      </c>
      <c r="F46" s="57">
        <v>480</v>
      </c>
    </row>
    <row r="47" spans="2:6" x14ac:dyDescent="0.35">
      <c r="B47" s="55">
        <v>43</v>
      </c>
      <c r="C47" s="66" t="s">
        <v>94</v>
      </c>
      <c r="D47" s="65">
        <v>45565</v>
      </c>
      <c r="E47" s="57">
        <v>4</v>
      </c>
      <c r="F47" s="57">
        <v>340</v>
      </c>
    </row>
    <row r="48" spans="2:6" x14ac:dyDescent="0.35">
      <c r="B48" s="55">
        <v>44</v>
      </c>
      <c r="C48" s="66" t="s">
        <v>95</v>
      </c>
      <c r="D48" s="65">
        <v>45565</v>
      </c>
      <c r="E48" s="57">
        <v>2</v>
      </c>
      <c r="F48" s="57">
        <v>166</v>
      </c>
    </row>
    <row r="49" spans="2:6" x14ac:dyDescent="0.35">
      <c r="B49" s="55">
        <v>45</v>
      </c>
      <c r="C49" s="66" t="s">
        <v>96</v>
      </c>
      <c r="D49" s="65">
        <v>45565</v>
      </c>
      <c r="E49" s="57">
        <f>7+40+40+4</f>
        <v>91</v>
      </c>
      <c r="F49" s="57">
        <f>21+40+16+100</f>
        <v>177</v>
      </c>
    </row>
    <row r="50" spans="2:6" x14ac:dyDescent="0.35">
      <c r="B50" s="55">
        <v>46</v>
      </c>
      <c r="C50" s="66" t="s">
        <v>97</v>
      </c>
      <c r="D50" s="65">
        <v>45565</v>
      </c>
      <c r="E50" s="57">
        <v>1</v>
      </c>
      <c r="F50" s="57">
        <v>64</v>
      </c>
    </row>
    <row r="51" spans="2:6" x14ac:dyDescent="0.35">
      <c r="B51" s="55">
        <v>47</v>
      </c>
      <c r="C51" s="66" t="s">
        <v>98</v>
      </c>
      <c r="D51" s="65">
        <v>45565</v>
      </c>
      <c r="E51" s="57">
        <v>3</v>
      </c>
      <c r="F51" s="57">
        <v>12</v>
      </c>
    </row>
    <row r="52" spans="2:6" x14ac:dyDescent="0.35">
      <c r="B52" s="55">
        <v>48</v>
      </c>
      <c r="C52" s="66" t="s">
        <v>99</v>
      </c>
      <c r="D52" s="65">
        <v>45565</v>
      </c>
      <c r="E52" s="57">
        <v>2</v>
      </c>
      <c r="F52" s="57">
        <v>76</v>
      </c>
    </row>
    <row r="53" spans="2:6" x14ac:dyDescent="0.35">
      <c r="B53" s="55">
        <v>49</v>
      </c>
      <c r="C53" s="66" t="s">
        <v>100</v>
      </c>
      <c r="D53" s="65">
        <v>45565</v>
      </c>
      <c r="E53" s="57">
        <v>3</v>
      </c>
      <c r="F53" s="57">
        <v>255</v>
      </c>
    </row>
    <row r="54" spans="2:6" x14ac:dyDescent="0.35">
      <c r="B54" s="55">
        <v>50</v>
      </c>
      <c r="C54" s="66" t="s">
        <v>101</v>
      </c>
      <c r="D54" s="65">
        <v>45565</v>
      </c>
      <c r="E54" s="57">
        <v>2</v>
      </c>
      <c r="F54" s="57">
        <v>320</v>
      </c>
    </row>
    <row r="55" spans="2:6" x14ac:dyDescent="0.35">
      <c r="B55" s="55">
        <v>51</v>
      </c>
      <c r="C55" s="66" t="s">
        <v>102</v>
      </c>
      <c r="D55" s="65">
        <v>45565</v>
      </c>
      <c r="E55" s="57">
        <v>3</v>
      </c>
      <c r="F55" s="57">
        <v>120</v>
      </c>
    </row>
    <row r="56" spans="2:6" x14ac:dyDescent="0.35">
      <c r="B56" s="55">
        <v>52</v>
      </c>
      <c r="C56" s="66" t="s">
        <v>103</v>
      </c>
      <c r="D56" s="65">
        <v>45565</v>
      </c>
      <c r="E56" s="57">
        <v>36</v>
      </c>
      <c r="F56" s="57">
        <v>1152</v>
      </c>
    </row>
    <row r="57" spans="2:6" x14ac:dyDescent="0.35">
      <c r="B57" s="55">
        <v>53</v>
      </c>
      <c r="C57" s="66" t="s">
        <v>104</v>
      </c>
      <c r="D57" s="65">
        <v>45565</v>
      </c>
      <c r="E57" s="57">
        <v>7</v>
      </c>
      <c r="F57" s="57">
        <v>1085</v>
      </c>
    </row>
    <row r="58" spans="2:6" x14ac:dyDescent="0.35">
      <c r="B58" s="55">
        <v>54</v>
      </c>
      <c r="C58" s="66" t="s">
        <v>105</v>
      </c>
      <c r="D58" s="65">
        <v>45565</v>
      </c>
      <c r="E58" s="57">
        <v>1</v>
      </c>
      <c r="F58" s="57">
        <v>195</v>
      </c>
    </row>
    <row r="59" spans="2:6" x14ac:dyDescent="0.35">
      <c r="B59" s="55">
        <v>55</v>
      </c>
      <c r="C59" s="66" t="s">
        <v>106</v>
      </c>
      <c r="D59" s="65">
        <v>45565</v>
      </c>
      <c r="E59" s="57">
        <v>1</v>
      </c>
      <c r="F59" s="57">
        <v>75</v>
      </c>
    </row>
    <row r="60" spans="2:6" x14ac:dyDescent="0.35">
      <c r="B60" s="55">
        <v>56</v>
      </c>
      <c r="C60" s="66" t="s">
        <v>107</v>
      </c>
      <c r="D60" s="65">
        <v>45565</v>
      </c>
      <c r="E60" s="57">
        <v>1</v>
      </c>
      <c r="F60" s="57">
        <v>452</v>
      </c>
    </row>
    <row r="61" spans="2:6" x14ac:dyDescent="0.35">
      <c r="B61" s="55">
        <v>57</v>
      </c>
      <c r="C61" s="66" t="s">
        <v>108</v>
      </c>
      <c r="D61" s="65">
        <v>45565</v>
      </c>
      <c r="E61" s="57">
        <v>5</v>
      </c>
      <c r="F61" s="57">
        <v>215</v>
      </c>
    </row>
    <row r="62" spans="2:6" x14ac:dyDescent="0.35">
      <c r="B62" s="55">
        <v>58</v>
      </c>
      <c r="C62" s="66" t="s">
        <v>109</v>
      </c>
      <c r="D62" s="65">
        <v>45565</v>
      </c>
      <c r="E62" s="57">
        <v>5</v>
      </c>
      <c r="F62" s="57">
        <v>80</v>
      </c>
    </row>
    <row r="63" spans="2:6" x14ac:dyDescent="0.35">
      <c r="B63" s="55">
        <v>59</v>
      </c>
      <c r="C63" s="66" t="s">
        <v>110</v>
      </c>
      <c r="D63" s="65">
        <v>45565</v>
      </c>
      <c r="E63" s="57">
        <v>1</v>
      </c>
      <c r="F63" s="57">
        <v>180</v>
      </c>
    </row>
    <row r="64" spans="2:6" x14ac:dyDescent="0.35">
      <c r="B64" s="55">
        <v>60</v>
      </c>
      <c r="C64" s="66" t="s">
        <v>32</v>
      </c>
      <c r="D64" s="65">
        <v>45565</v>
      </c>
      <c r="E64" s="57">
        <v>6</v>
      </c>
      <c r="F64" s="57">
        <v>192</v>
      </c>
    </row>
    <row r="65" spans="2:6" x14ac:dyDescent="0.35">
      <c r="B65" s="55">
        <v>61</v>
      </c>
      <c r="C65" s="66" t="s">
        <v>33</v>
      </c>
      <c r="D65" s="65">
        <v>45565</v>
      </c>
      <c r="E65" s="57">
        <v>8</v>
      </c>
      <c r="F65" s="57">
        <v>664</v>
      </c>
    </row>
    <row r="66" spans="2:6" x14ac:dyDescent="0.35">
      <c r="B66" s="55">
        <v>62</v>
      </c>
      <c r="C66" s="66" t="s">
        <v>111</v>
      </c>
      <c r="D66" s="65">
        <v>45565</v>
      </c>
      <c r="E66" s="57">
        <v>80</v>
      </c>
      <c r="F66" s="57">
        <v>520</v>
      </c>
    </row>
    <row r="67" spans="2:6" x14ac:dyDescent="0.35">
      <c r="B67" s="55">
        <v>63</v>
      </c>
      <c r="C67" s="66" t="s">
        <v>112</v>
      </c>
      <c r="D67" s="65">
        <v>45565</v>
      </c>
      <c r="E67" s="57">
        <v>7</v>
      </c>
      <c r="F67" s="57">
        <v>105</v>
      </c>
    </row>
    <row r="68" spans="2:6" x14ac:dyDescent="0.35">
      <c r="B68" s="55">
        <v>64</v>
      </c>
      <c r="C68" s="66" t="s">
        <v>113</v>
      </c>
      <c r="D68" s="65">
        <v>45565</v>
      </c>
      <c r="E68" s="57">
        <v>2</v>
      </c>
      <c r="F68" s="57">
        <v>24</v>
      </c>
    </row>
    <row r="69" spans="2:6" x14ac:dyDescent="0.35">
      <c r="B69" s="55">
        <v>65</v>
      </c>
      <c r="C69" s="66" t="s">
        <v>114</v>
      </c>
      <c r="D69" s="65">
        <v>45565</v>
      </c>
      <c r="E69" s="57">
        <v>1.5</v>
      </c>
      <c r="F69" s="57">
        <v>18</v>
      </c>
    </row>
    <row r="70" spans="2:6" ht="15.75" customHeight="1" x14ac:dyDescent="0.35">
      <c r="B70" s="55">
        <v>66</v>
      </c>
      <c r="C70" s="66" t="s">
        <v>115</v>
      </c>
      <c r="D70" s="65">
        <v>45565</v>
      </c>
      <c r="E70" s="57">
        <v>3</v>
      </c>
      <c r="F70" s="57">
        <v>947.49</v>
      </c>
    </row>
    <row r="71" spans="2:6" ht="22.5" customHeight="1" x14ac:dyDescent="0.35">
      <c r="B71" s="55">
        <v>67</v>
      </c>
      <c r="C71" s="66" t="s">
        <v>31</v>
      </c>
      <c r="D71" s="65">
        <v>45565</v>
      </c>
      <c r="E71" s="57">
        <v>5</v>
      </c>
      <c r="F71" s="57">
        <v>213.75</v>
      </c>
    </row>
    <row r="72" spans="2:6" x14ac:dyDescent="0.35">
      <c r="B72" s="55">
        <v>68</v>
      </c>
      <c r="C72" s="66" t="s">
        <v>36</v>
      </c>
      <c r="D72" s="65">
        <v>45565</v>
      </c>
      <c r="E72" s="57">
        <v>5</v>
      </c>
      <c r="F72" s="57">
        <v>177.7</v>
      </c>
    </row>
    <row r="73" spans="2:6" x14ac:dyDescent="0.35">
      <c r="B73" s="55">
        <v>69</v>
      </c>
      <c r="C73" s="66" t="s">
        <v>116</v>
      </c>
      <c r="D73" s="65">
        <v>45631</v>
      </c>
      <c r="E73" s="57">
        <v>22</v>
      </c>
      <c r="F73" s="57">
        <v>1430</v>
      </c>
    </row>
    <row r="74" spans="2:6" x14ac:dyDescent="0.35">
      <c r="B74" s="55">
        <v>70</v>
      </c>
      <c r="C74" s="66" t="s">
        <v>117</v>
      </c>
      <c r="D74" s="65">
        <v>45631</v>
      </c>
      <c r="E74" s="57">
        <v>1</v>
      </c>
      <c r="F74" s="57">
        <v>350</v>
      </c>
    </row>
    <row r="75" spans="2:6" x14ac:dyDescent="0.35">
      <c r="B75" s="55">
        <v>71</v>
      </c>
      <c r="C75" s="58" t="s">
        <v>118</v>
      </c>
      <c r="D75" s="65">
        <v>45639</v>
      </c>
      <c r="E75" s="59">
        <v>1</v>
      </c>
      <c r="F75" s="59">
        <v>450</v>
      </c>
    </row>
    <row r="76" spans="2:6" x14ac:dyDescent="0.35">
      <c r="B76" s="55">
        <v>72</v>
      </c>
      <c r="C76" s="58" t="s">
        <v>119</v>
      </c>
      <c r="D76" s="65">
        <v>45639</v>
      </c>
      <c r="E76" s="59">
        <v>2</v>
      </c>
      <c r="F76" s="59">
        <v>320</v>
      </c>
    </row>
    <row r="77" spans="2:6" x14ac:dyDescent="0.35">
      <c r="B77" s="55">
        <v>73</v>
      </c>
      <c r="C77" s="58" t="s">
        <v>120</v>
      </c>
      <c r="D77" s="65">
        <v>45639</v>
      </c>
      <c r="E77" s="59">
        <v>3</v>
      </c>
      <c r="F77" s="59">
        <v>375</v>
      </c>
    </row>
    <row r="78" spans="2:6" x14ac:dyDescent="0.35">
      <c r="B78" s="55">
        <v>74</v>
      </c>
      <c r="C78" s="60" t="s">
        <v>121</v>
      </c>
      <c r="D78" s="65">
        <v>45639</v>
      </c>
      <c r="E78" s="61">
        <v>1</v>
      </c>
      <c r="F78" s="61">
        <v>297</v>
      </c>
    </row>
    <row r="79" spans="2:6" x14ac:dyDescent="0.35">
      <c r="B79" s="55">
        <v>75</v>
      </c>
      <c r="C79" s="58" t="s">
        <v>42</v>
      </c>
      <c r="D79" s="65">
        <v>45639</v>
      </c>
      <c r="E79" s="59">
        <v>35</v>
      </c>
      <c r="F79" s="59">
        <v>122.5</v>
      </c>
    </row>
    <row r="80" spans="2:6" x14ac:dyDescent="0.35">
      <c r="B80" s="55">
        <v>76</v>
      </c>
      <c r="C80" s="58" t="s">
        <v>122</v>
      </c>
      <c r="D80" s="65">
        <v>45639</v>
      </c>
      <c r="E80" s="59">
        <v>7</v>
      </c>
      <c r="F80" s="59">
        <v>224</v>
      </c>
    </row>
    <row r="81" spans="2:6" x14ac:dyDescent="0.35">
      <c r="B81" s="55">
        <v>77</v>
      </c>
      <c r="C81" s="58" t="s">
        <v>123</v>
      </c>
      <c r="D81" s="65">
        <v>45639</v>
      </c>
      <c r="E81" s="59">
        <v>4</v>
      </c>
      <c r="F81" s="59">
        <v>3640</v>
      </c>
    </row>
    <row r="82" spans="2:6" x14ac:dyDescent="0.35">
      <c r="B82" s="55">
        <v>78</v>
      </c>
      <c r="C82" s="58" t="s">
        <v>101</v>
      </c>
      <c r="D82" s="65">
        <v>45639</v>
      </c>
      <c r="E82" s="59">
        <v>13</v>
      </c>
      <c r="F82" s="59">
        <v>2015</v>
      </c>
    </row>
    <row r="83" spans="2:6" x14ac:dyDescent="0.35">
      <c r="B83" s="55">
        <v>79</v>
      </c>
      <c r="C83" s="58" t="s">
        <v>124</v>
      </c>
      <c r="D83" s="65">
        <v>45639</v>
      </c>
      <c r="E83" s="59">
        <v>2</v>
      </c>
      <c r="F83" s="59">
        <v>70</v>
      </c>
    </row>
    <row r="84" spans="2:6" x14ac:dyDescent="0.35">
      <c r="B84" s="55">
        <v>80</v>
      </c>
      <c r="C84" s="58" t="s">
        <v>125</v>
      </c>
      <c r="D84" s="65">
        <v>45639</v>
      </c>
      <c r="E84" s="59">
        <v>2</v>
      </c>
      <c r="F84" s="59">
        <v>150</v>
      </c>
    </row>
    <row r="85" spans="2:6" x14ac:dyDescent="0.35">
      <c r="B85" s="55">
        <v>81</v>
      </c>
      <c r="C85" s="58" t="s">
        <v>47</v>
      </c>
      <c r="D85" s="65">
        <v>45639</v>
      </c>
      <c r="E85" s="59">
        <v>50</v>
      </c>
      <c r="F85" s="59">
        <v>60</v>
      </c>
    </row>
    <row r="86" spans="2:6" x14ac:dyDescent="0.35">
      <c r="B86" s="55">
        <v>82</v>
      </c>
      <c r="C86" s="60" t="s">
        <v>47</v>
      </c>
      <c r="D86" s="65">
        <v>45639</v>
      </c>
      <c r="E86" s="61">
        <v>83</v>
      </c>
      <c r="F86" s="61">
        <v>166</v>
      </c>
    </row>
    <row r="87" spans="2:6" x14ac:dyDescent="0.35">
      <c r="B87" s="55">
        <v>83</v>
      </c>
      <c r="C87" s="58" t="s">
        <v>126</v>
      </c>
      <c r="D87" s="65">
        <v>45639</v>
      </c>
      <c r="E87" s="59">
        <v>8</v>
      </c>
      <c r="F87" s="59">
        <v>112</v>
      </c>
    </row>
    <row r="88" spans="2:6" x14ac:dyDescent="0.35">
      <c r="B88" s="55">
        <v>84</v>
      </c>
      <c r="C88" s="58" t="s">
        <v>47</v>
      </c>
      <c r="D88" s="65">
        <v>45639</v>
      </c>
      <c r="E88" s="59">
        <v>100</v>
      </c>
      <c r="F88" s="59">
        <v>60</v>
      </c>
    </row>
    <row r="89" spans="2:6" x14ac:dyDescent="0.35">
      <c r="B89" s="55">
        <v>85</v>
      </c>
      <c r="C89" s="58" t="s">
        <v>127</v>
      </c>
      <c r="D89" s="65">
        <v>45639</v>
      </c>
      <c r="E89" s="59">
        <v>138</v>
      </c>
      <c r="F89" s="59">
        <v>55.2</v>
      </c>
    </row>
    <row r="90" spans="2:6" ht="18" customHeight="1" x14ac:dyDescent="0.35">
      <c r="B90" s="55">
        <v>86</v>
      </c>
      <c r="C90" s="58" t="s">
        <v>128</v>
      </c>
      <c r="D90" s="65">
        <v>45639</v>
      </c>
      <c r="E90" s="59">
        <v>4</v>
      </c>
      <c r="F90" s="59">
        <v>192</v>
      </c>
    </row>
    <row r="91" spans="2:6" ht="13.5" customHeight="1" x14ac:dyDescent="0.35">
      <c r="B91" s="55">
        <v>87</v>
      </c>
      <c r="C91" s="58" t="s">
        <v>129</v>
      </c>
      <c r="D91" s="65">
        <v>45639</v>
      </c>
      <c r="E91" s="59">
        <v>2</v>
      </c>
      <c r="F91" s="59">
        <v>310</v>
      </c>
    </row>
    <row r="92" spans="2:6" ht="16.5" customHeight="1" x14ac:dyDescent="0.35">
      <c r="B92" s="55">
        <v>88</v>
      </c>
      <c r="C92" s="60" t="s">
        <v>130</v>
      </c>
      <c r="D92" s="65">
        <v>45639</v>
      </c>
      <c r="E92" s="61">
        <v>1</v>
      </c>
      <c r="F92" s="61">
        <v>70</v>
      </c>
    </row>
    <row r="93" spans="2:6" ht="16.5" customHeight="1" x14ac:dyDescent="0.35">
      <c r="B93" s="55">
        <v>89</v>
      </c>
      <c r="C93" s="58" t="s">
        <v>131</v>
      </c>
      <c r="D93" s="65">
        <v>45639</v>
      </c>
      <c r="E93" s="59">
        <v>16</v>
      </c>
      <c r="F93" s="59">
        <v>256</v>
      </c>
    </row>
    <row r="94" spans="2:6" x14ac:dyDescent="0.35">
      <c r="B94" s="55">
        <v>90</v>
      </c>
      <c r="C94" s="58" t="s">
        <v>132</v>
      </c>
      <c r="D94" s="65">
        <v>45639</v>
      </c>
      <c r="E94" s="59">
        <v>15</v>
      </c>
      <c r="F94" s="59">
        <v>4095</v>
      </c>
    </row>
    <row r="95" spans="2:6" ht="21" customHeight="1" x14ac:dyDescent="0.35">
      <c r="B95" s="55">
        <v>91</v>
      </c>
      <c r="C95" s="60" t="s">
        <v>133</v>
      </c>
      <c r="D95" s="65">
        <v>45639</v>
      </c>
      <c r="E95" s="61">
        <v>6</v>
      </c>
      <c r="F95" s="61">
        <v>390</v>
      </c>
    </row>
    <row r="96" spans="2:6" ht="15.75" customHeight="1" x14ac:dyDescent="0.35">
      <c r="B96" s="55">
        <v>92</v>
      </c>
      <c r="C96" s="60" t="s">
        <v>134</v>
      </c>
      <c r="D96" s="65">
        <v>45639</v>
      </c>
      <c r="E96" s="61">
        <v>3</v>
      </c>
      <c r="F96" s="61">
        <v>63</v>
      </c>
    </row>
    <row r="97" spans="2:6" x14ac:dyDescent="0.35">
      <c r="B97" s="55">
        <v>93</v>
      </c>
      <c r="C97" s="58" t="s">
        <v>135</v>
      </c>
      <c r="D97" s="65">
        <v>45639</v>
      </c>
      <c r="E97" s="59">
        <v>2</v>
      </c>
      <c r="F97" s="59">
        <v>26</v>
      </c>
    </row>
    <row r="98" spans="2:6" x14ac:dyDescent="0.35">
      <c r="B98" s="55">
        <v>94</v>
      </c>
      <c r="C98" s="58" t="s">
        <v>135</v>
      </c>
      <c r="D98" s="65">
        <v>45639</v>
      </c>
      <c r="E98" s="59">
        <v>2</v>
      </c>
      <c r="F98" s="59">
        <v>64</v>
      </c>
    </row>
    <row r="99" spans="2:6" x14ac:dyDescent="0.35">
      <c r="B99" s="55">
        <v>95</v>
      </c>
      <c r="C99" s="60" t="s">
        <v>136</v>
      </c>
      <c r="D99" s="65">
        <v>45639</v>
      </c>
      <c r="E99" s="61">
        <v>4</v>
      </c>
      <c r="F99" s="61">
        <v>148</v>
      </c>
    </row>
    <row r="100" spans="2:6" x14ac:dyDescent="0.35">
      <c r="B100" s="55">
        <v>96</v>
      </c>
      <c r="C100" s="58" t="s">
        <v>137</v>
      </c>
      <c r="D100" s="65">
        <v>45639</v>
      </c>
      <c r="E100" s="59">
        <v>2</v>
      </c>
      <c r="F100" s="59">
        <v>288</v>
      </c>
    </row>
    <row r="101" spans="2:6" x14ac:dyDescent="0.35">
      <c r="B101" s="55">
        <v>97</v>
      </c>
      <c r="C101" s="58" t="s">
        <v>138</v>
      </c>
      <c r="D101" s="65">
        <v>45639</v>
      </c>
      <c r="E101" s="59">
        <v>1</v>
      </c>
      <c r="F101" s="59">
        <v>150</v>
      </c>
    </row>
    <row r="102" spans="2:6" x14ac:dyDescent="0.35">
      <c r="B102" s="55">
        <v>98</v>
      </c>
      <c r="C102" s="58" t="s">
        <v>139</v>
      </c>
      <c r="D102" s="65">
        <v>45639</v>
      </c>
      <c r="E102" s="59">
        <v>11</v>
      </c>
      <c r="F102" s="59">
        <v>1034</v>
      </c>
    </row>
    <row r="103" spans="2:6" ht="16.5" customHeight="1" x14ac:dyDescent="0.35">
      <c r="B103" s="55">
        <v>99</v>
      </c>
      <c r="C103" s="60" t="s">
        <v>140</v>
      </c>
      <c r="D103" s="65">
        <v>45639</v>
      </c>
      <c r="E103" s="61">
        <v>11</v>
      </c>
      <c r="F103" s="61">
        <v>132</v>
      </c>
    </row>
    <row r="104" spans="2:6" ht="20.25" customHeight="1" x14ac:dyDescent="0.35">
      <c r="B104" s="55">
        <v>100</v>
      </c>
      <c r="C104" s="58" t="s">
        <v>141</v>
      </c>
      <c r="D104" s="65">
        <v>45639</v>
      </c>
      <c r="E104" s="59">
        <v>40</v>
      </c>
      <c r="F104" s="59">
        <v>1400</v>
      </c>
    </row>
    <row r="105" spans="2:6" x14ac:dyDescent="0.35">
      <c r="B105" s="55">
        <v>101</v>
      </c>
      <c r="C105" s="58" t="s">
        <v>142</v>
      </c>
      <c r="D105" s="65">
        <v>45639</v>
      </c>
      <c r="E105" s="59">
        <v>16</v>
      </c>
      <c r="F105" s="59">
        <v>400</v>
      </c>
    </row>
    <row r="106" spans="2:6" x14ac:dyDescent="0.35">
      <c r="B106" s="55">
        <v>102</v>
      </c>
      <c r="C106" s="58" t="s">
        <v>142</v>
      </c>
      <c r="D106" s="65">
        <v>45639</v>
      </c>
      <c r="E106" s="59">
        <v>6</v>
      </c>
      <c r="F106" s="59">
        <v>186</v>
      </c>
    </row>
    <row r="107" spans="2:6" ht="19.5" customHeight="1" x14ac:dyDescent="0.35">
      <c r="B107" s="55">
        <v>103</v>
      </c>
      <c r="C107" s="58" t="s">
        <v>143</v>
      </c>
      <c r="D107" s="65">
        <v>45639</v>
      </c>
      <c r="E107" s="59">
        <v>1</v>
      </c>
      <c r="F107" s="59">
        <v>100</v>
      </c>
    </row>
    <row r="108" spans="2:6" x14ac:dyDescent="0.35">
      <c r="B108" s="55">
        <v>104</v>
      </c>
      <c r="C108" s="58" t="s">
        <v>144</v>
      </c>
      <c r="D108" s="65">
        <v>45639</v>
      </c>
      <c r="E108" s="59">
        <v>1</v>
      </c>
      <c r="F108" s="59">
        <v>58</v>
      </c>
    </row>
    <row r="109" spans="2:6" x14ac:dyDescent="0.35">
      <c r="B109" s="55">
        <v>105</v>
      </c>
      <c r="C109" s="58" t="s">
        <v>145</v>
      </c>
      <c r="D109" s="65">
        <v>45639</v>
      </c>
      <c r="E109" s="59">
        <v>2</v>
      </c>
      <c r="F109" s="59">
        <v>90</v>
      </c>
    </row>
    <row r="110" spans="2:6" x14ac:dyDescent="0.35">
      <c r="B110" s="55">
        <v>106</v>
      </c>
      <c r="C110" s="58" t="s">
        <v>146</v>
      </c>
      <c r="D110" s="65">
        <v>45639</v>
      </c>
      <c r="E110" s="59">
        <v>2</v>
      </c>
      <c r="F110" s="59">
        <v>72</v>
      </c>
    </row>
    <row r="111" spans="2:6" x14ac:dyDescent="0.35">
      <c r="B111" s="55">
        <v>107</v>
      </c>
      <c r="C111" s="58" t="s">
        <v>147</v>
      </c>
      <c r="D111" s="65">
        <v>45639</v>
      </c>
      <c r="E111" s="59">
        <v>2</v>
      </c>
      <c r="F111" s="59">
        <v>42</v>
      </c>
    </row>
    <row r="112" spans="2:6" x14ac:dyDescent="0.35">
      <c r="B112" s="55">
        <v>108</v>
      </c>
      <c r="C112" s="58" t="s">
        <v>148</v>
      </c>
      <c r="D112" s="65">
        <v>45639</v>
      </c>
      <c r="E112" s="59">
        <v>3</v>
      </c>
      <c r="F112" s="59">
        <v>315</v>
      </c>
    </row>
    <row r="113" spans="2:6" x14ac:dyDescent="0.35">
      <c r="B113" s="55">
        <v>109</v>
      </c>
      <c r="C113" s="58" t="s">
        <v>149</v>
      </c>
      <c r="D113" s="65">
        <v>45639</v>
      </c>
      <c r="E113" s="59">
        <v>3</v>
      </c>
      <c r="F113" s="59">
        <v>1020</v>
      </c>
    </row>
    <row r="114" spans="2:6" x14ac:dyDescent="0.35">
      <c r="B114" s="55">
        <v>110</v>
      </c>
      <c r="C114" s="58" t="s">
        <v>150</v>
      </c>
      <c r="D114" s="65">
        <v>45639</v>
      </c>
      <c r="E114" s="59">
        <v>3</v>
      </c>
      <c r="F114" s="59">
        <v>45</v>
      </c>
    </row>
    <row r="115" spans="2:6" x14ac:dyDescent="0.35">
      <c r="B115" s="55">
        <v>111</v>
      </c>
      <c r="C115" s="58" t="s">
        <v>87</v>
      </c>
      <c r="D115" s="65">
        <v>45639</v>
      </c>
      <c r="E115" s="59">
        <v>2</v>
      </c>
      <c r="F115" s="59">
        <v>26</v>
      </c>
    </row>
    <row r="116" spans="2:6" x14ac:dyDescent="0.35">
      <c r="B116" s="55">
        <v>112</v>
      </c>
      <c r="C116" s="58" t="s">
        <v>151</v>
      </c>
      <c r="D116" s="65">
        <v>45639</v>
      </c>
      <c r="E116" s="59">
        <v>1</v>
      </c>
      <c r="F116" s="59">
        <v>155</v>
      </c>
    </row>
    <row r="117" spans="2:6" ht="21" customHeight="1" x14ac:dyDescent="0.35">
      <c r="B117" s="55">
        <v>113</v>
      </c>
      <c r="C117" s="58" t="s">
        <v>152</v>
      </c>
      <c r="D117" s="65">
        <v>45639</v>
      </c>
      <c r="E117" s="59">
        <v>2</v>
      </c>
      <c r="F117" s="59">
        <v>262</v>
      </c>
    </row>
    <row r="118" spans="2:6" ht="16.5" customHeight="1" x14ac:dyDescent="0.35">
      <c r="B118" s="55">
        <v>114</v>
      </c>
      <c r="C118" s="62" t="s">
        <v>31</v>
      </c>
      <c r="D118" s="65">
        <v>45644</v>
      </c>
      <c r="E118" s="63">
        <v>5</v>
      </c>
      <c r="F118" s="57">
        <v>213.75</v>
      </c>
    </row>
    <row r="119" spans="2:6" ht="16.5" customHeight="1" x14ac:dyDescent="0.35">
      <c r="B119" s="55">
        <v>115</v>
      </c>
      <c r="C119" s="62" t="s">
        <v>153</v>
      </c>
      <c r="D119" s="65">
        <v>45644</v>
      </c>
      <c r="E119" s="63">
        <v>5</v>
      </c>
      <c r="F119" s="57">
        <v>183.6</v>
      </c>
    </row>
    <row r="120" spans="2:6" x14ac:dyDescent="0.35">
      <c r="B120" s="55">
        <v>116</v>
      </c>
      <c r="C120" s="62" t="s">
        <v>154</v>
      </c>
      <c r="D120" s="65">
        <v>45644</v>
      </c>
      <c r="E120" s="63">
        <v>3</v>
      </c>
      <c r="F120" s="57">
        <v>386.09999999999997</v>
      </c>
    </row>
    <row r="121" spans="2:6" x14ac:dyDescent="0.35">
      <c r="B121" s="55">
        <v>117</v>
      </c>
      <c r="C121" s="62" t="s">
        <v>155</v>
      </c>
      <c r="D121" s="65">
        <v>45644</v>
      </c>
      <c r="E121" s="63">
        <v>10</v>
      </c>
      <c r="F121" s="57">
        <v>143.69999999999999</v>
      </c>
    </row>
    <row r="122" spans="2:6" ht="19.5" customHeight="1" x14ac:dyDescent="0.35">
      <c r="B122" s="55">
        <v>118</v>
      </c>
      <c r="C122" s="62" t="s">
        <v>156</v>
      </c>
      <c r="D122" s="65">
        <v>45644</v>
      </c>
      <c r="E122" s="63">
        <v>10</v>
      </c>
      <c r="F122" s="57">
        <v>720.8</v>
      </c>
    </row>
    <row r="123" spans="2:6" x14ac:dyDescent="0.35">
      <c r="B123" s="55">
        <v>119</v>
      </c>
      <c r="C123" s="62" t="s">
        <v>157</v>
      </c>
      <c r="D123" s="65">
        <v>45644</v>
      </c>
      <c r="E123" s="63">
        <v>5</v>
      </c>
      <c r="F123" s="57">
        <v>104.45</v>
      </c>
    </row>
    <row r="124" spans="2:6" x14ac:dyDescent="0.35">
      <c r="B124" s="55">
        <v>120</v>
      </c>
      <c r="C124" s="62" t="s">
        <v>158</v>
      </c>
      <c r="D124" s="65">
        <v>45644</v>
      </c>
      <c r="E124" s="63">
        <v>3</v>
      </c>
      <c r="F124" s="57">
        <v>75.69</v>
      </c>
    </row>
    <row r="125" spans="2:6" x14ac:dyDescent="0.35">
      <c r="B125" s="55">
        <v>121</v>
      </c>
      <c r="C125" s="62" t="s">
        <v>159</v>
      </c>
      <c r="D125" s="65">
        <v>45644</v>
      </c>
      <c r="E125" s="63">
        <v>3</v>
      </c>
      <c r="F125" s="57">
        <v>331.40999999999997</v>
      </c>
    </row>
    <row r="126" spans="2:6" x14ac:dyDescent="0.35">
      <c r="B126" s="55">
        <v>122</v>
      </c>
      <c r="C126" s="62" t="s">
        <v>160</v>
      </c>
      <c r="D126" s="65">
        <v>45644</v>
      </c>
      <c r="E126" s="63">
        <v>3</v>
      </c>
      <c r="F126" s="57">
        <v>247.89</v>
      </c>
    </row>
    <row r="127" spans="2:6" x14ac:dyDescent="0.35">
      <c r="B127" s="55">
        <v>123</v>
      </c>
      <c r="C127" s="62" t="s">
        <v>161</v>
      </c>
      <c r="D127" s="65">
        <v>45644</v>
      </c>
      <c r="E127" s="63">
        <v>2</v>
      </c>
      <c r="F127" s="57">
        <v>332</v>
      </c>
    </row>
    <row r="128" spans="2:6" x14ac:dyDescent="0.35">
      <c r="B128" s="55">
        <v>124</v>
      </c>
      <c r="C128" s="62" t="s">
        <v>162</v>
      </c>
      <c r="D128" s="65">
        <v>45644</v>
      </c>
      <c r="E128" s="63">
        <v>1</v>
      </c>
      <c r="F128" s="57">
        <v>119.66</v>
      </c>
    </row>
    <row r="129" spans="2:6" x14ac:dyDescent="0.35">
      <c r="B129" s="55">
        <v>125</v>
      </c>
      <c r="C129" s="62" t="s">
        <v>111</v>
      </c>
      <c r="D129" s="65">
        <v>45644</v>
      </c>
      <c r="E129" s="63">
        <f>5*8</f>
        <v>40</v>
      </c>
      <c r="F129" s="57">
        <v>279.60000000000002</v>
      </c>
    </row>
    <row r="130" spans="2:6" x14ac:dyDescent="0.35">
      <c r="B130" s="55">
        <v>126</v>
      </c>
      <c r="C130" s="66" t="s">
        <v>163</v>
      </c>
      <c r="D130" s="65">
        <v>45645</v>
      </c>
      <c r="E130" s="57">
        <v>3</v>
      </c>
      <c r="F130" s="57">
        <v>1650</v>
      </c>
    </row>
    <row r="131" spans="2:6" x14ac:dyDescent="0.35">
      <c r="F131" s="67">
        <f>SUM(F5:F130)</f>
        <v>44273.630000000005</v>
      </c>
    </row>
  </sheetData>
  <mergeCells count="4">
    <mergeCell ref="B2:B4"/>
    <mergeCell ref="C2:C4"/>
    <mergeCell ref="D2:F2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ф.з.1кв 24</vt:lpstr>
      <vt:lpstr>ф.з.1 кв матеріали</vt:lpstr>
      <vt:lpstr>ф.з.2 кв 24</vt:lpstr>
      <vt:lpstr>ф.з.2 кв матеріали</vt:lpstr>
      <vt:lpstr>ф.з.3 кв 2024</vt:lpstr>
      <vt:lpstr>ф.з.4 кв 2024</vt:lpstr>
      <vt:lpstr>ф.з.4 кв матеріали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2025-03-05T12:49:01Z</dcterms:modified>
</cp:coreProperties>
</file>