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70"/>
  </bookViews>
  <sheets>
    <sheet name="1 семестр" sheetId="1" r:id="rId1"/>
    <sheet name="2 семестр" sheetId="4" r:id="rId2"/>
  </sheets>
  <calcPr calcId="162913"/>
</workbook>
</file>

<file path=xl/calcChain.xml><?xml version="1.0" encoding="utf-8"?>
<calcChain xmlns="http://schemas.openxmlformats.org/spreadsheetml/2006/main">
  <c r="G21" i="4" l="1"/>
  <c r="G22" i="4" s="1"/>
  <c r="F21" i="4"/>
  <c r="F22" i="4" s="1"/>
  <c r="E21" i="4"/>
  <c r="E22" i="4" s="1"/>
  <c r="D21" i="4"/>
  <c r="D22" i="4" s="1"/>
  <c r="C21" i="4"/>
  <c r="C22" i="4" s="1"/>
  <c r="G19" i="4"/>
  <c r="G20" i="4" s="1"/>
  <c r="F19" i="4"/>
  <c r="F20" i="4" s="1"/>
  <c r="E19" i="4"/>
  <c r="E20" i="4" s="1"/>
  <c r="D19" i="4"/>
  <c r="D20" i="4" s="1"/>
  <c r="C19" i="4"/>
  <c r="C20" i="4" s="1"/>
  <c r="G17" i="4"/>
  <c r="G18" i="4" s="1"/>
  <c r="F17" i="4"/>
  <c r="F18" i="4" s="1"/>
  <c r="E17" i="4"/>
  <c r="E18" i="4" s="1"/>
  <c r="D17" i="4"/>
  <c r="D18" i="4" s="1"/>
  <c r="C17" i="4"/>
  <c r="C18" i="4" s="1"/>
  <c r="G15" i="4"/>
  <c r="F15" i="4"/>
  <c r="E15" i="4"/>
  <c r="D15" i="4"/>
  <c r="C15" i="4"/>
  <c r="G14" i="4"/>
  <c r="F14" i="4"/>
  <c r="E14" i="4"/>
  <c r="D14" i="4"/>
  <c r="C14" i="4"/>
  <c r="H11" i="4"/>
  <c r="H10" i="4"/>
  <c r="H9" i="4"/>
  <c r="H8" i="4"/>
  <c r="H7" i="4"/>
  <c r="H6" i="4"/>
  <c r="H5" i="4"/>
  <c r="H4" i="4"/>
  <c r="H3" i="4"/>
  <c r="C25" i="4" l="1"/>
  <c r="E25" i="4"/>
  <c r="G25" i="4"/>
  <c r="D23" i="4"/>
  <c r="E24" i="4"/>
  <c r="G24" i="4"/>
  <c r="F23" i="4"/>
  <c r="H14" i="4"/>
  <c r="D25" i="4"/>
  <c r="F25" i="4"/>
  <c r="E23" i="4"/>
  <c r="G23" i="4"/>
  <c r="D24" i="4"/>
  <c r="F24" i="4"/>
  <c r="H22" i="4"/>
  <c r="C23" i="4"/>
  <c r="H18" i="4"/>
  <c r="H20" i="4"/>
  <c r="C24" i="4"/>
  <c r="D16" i="4"/>
  <c r="F16" i="4"/>
  <c r="C16" i="4"/>
  <c r="E16" i="4"/>
  <c r="G16" i="4"/>
  <c r="D21" i="1"/>
  <c r="D22" i="1" s="1"/>
  <c r="E21" i="1"/>
  <c r="E22" i="1" s="1"/>
  <c r="F21" i="1"/>
  <c r="F22" i="1" s="1"/>
  <c r="G21" i="1"/>
  <c r="G22" i="1" s="1"/>
  <c r="C21" i="1"/>
  <c r="C22" i="1" s="1"/>
  <c r="D19" i="1"/>
  <c r="D20" i="1" s="1"/>
  <c r="E19" i="1"/>
  <c r="E20" i="1" s="1"/>
  <c r="F19" i="1"/>
  <c r="F20" i="1" s="1"/>
  <c r="G19" i="1"/>
  <c r="G20" i="1" s="1"/>
  <c r="C19" i="1"/>
  <c r="C20" i="1" s="1"/>
  <c r="D17" i="1"/>
  <c r="D18" i="1" s="1"/>
  <c r="E17" i="1"/>
  <c r="E18" i="1" s="1"/>
  <c r="F17" i="1"/>
  <c r="F18" i="1" s="1"/>
  <c r="G17" i="1"/>
  <c r="G18" i="1" s="1"/>
  <c r="C17" i="1"/>
  <c r="C18" i="1" s="1"/>
  <c r="D15" i="1"/>
  <c r="E15" i="1"/>
  <c r="F15" i="1"/>
  <c r="G15" i="1"/>
  <c r="C15" i="1"/>
  <c r="D14" i="1"/>
  <c r="E14" i="1"/>
  <c r="F14" i="1"/>
  <c r="G14" i="1"/>
  <c r="C14" i="1"/>
  <c r="H4" i="1"/>
  <c r="H5" i="1"/>
  <c r="H6" i="1"/>
  <c r="H7" i="1"/>
  <c r="H8" i="1"/>
  <c r="H9" i="1"/>
  <c r="H10" i="1"/>
  <c r="H11" i="1"/>
  <c r="H3" i="1"/>
  <c r="F24" i="1" l="1"/>
  <c r="H23" i="4"/>
  <c r="H25" i="4"/>
  <c r="H24" i="4"/>
  <c r="H18" i="1"/>
  <c r="H20" i="1"/>
  <c r="C23" i="1"/>
  <c r="H16" i="4"/>
  <c r="G24" i="1"/>
  <c r="H14" i="1"/>
  <c r="F23" i="1"/>
  <c r="D23" i="1"/>
  <c r="E23" i="1"/>
  <c r="C24" i="1"/>
  <c r="D24" i="1"/>
  <c r="H22" i="1"/>
  <c r="E24" i="1"/>
  <c r="G16" i="1"/>
  <c r="G25" i="1"/>
  <c r="E16" i="1"/>
  <c r="E25" i="1"/>
  <c r="C16" i="1"/>
  <c r="C25" i="1"/>
  <c r="F16" i="1"/>
  <c r="F25" i="1"/>
  <c r="D16" i="1"/>
  <c r="D25" i="1"/>
  <c r="G23" i="1"/>
  <c r="H23" i="1" l="1"/>
  <c r="H24" i="1"/>
  <c r="H25" i="1"/>
  <c r="H16" i="1"/>
</calcChain>
</file>

<file path=xl/sharedStrings.xml><?xml version="1.0" encoding="utf-8"?>
<sst xmlns="http://schemas.openxmlformats.org/spreadsheetml/2006/main" count="80" uniqueCount="31">
  <si>
    <t>№з/п</t>
  </si>
  <si>
    <t>ПІП учня</t>
  </si>
  <si>
    <t>укр мова</t>
  </si>
  <si>
    <t>середній бал</t>
  </si>
  <si>
    <t>початковий</t>
  </si>
  <si>
    <t>початковий, %</t>
  </si>
  <si>
    <t>середній</t>
  </si>
  <si>
    <t>середній, %</t>
  </si>
  <si>
    <t>достатній</t>
  </si>
  <si>
    <t>достатній, %</t>
  </si>
  <si>
    <t>високий</t>
  </si>
  <si>
    <t>високий, %</t>
  </si>
  <si>
    <t>результативність навчання</t>
  </si>
  <si>
    <t>якість навчання</t>
  </si>
  <si>
    <t>ПЯН</t>
  </si>
  <si>
    <t>рівень навч досягнень</t>
  </si>
  <si>
    <t>Д</t>
  </si>
  <si>
    <t>Літературне читання</t>
  </si>
  <si>
    <t>Іноземна мова</t>
  </si>
  <si>
    <t>Математика</t>
  </si>
  <si>
    <t>Природознавство</t>
  </si>
  <si>
    <t>Таблиця успішності учнів 4 класу 2019-2020 н.р.</t>
  </si>
  <si>
    <t>учень 1</t>
  </si>
  <si>
    <t>учень 2</t>
  </si>
  <si>
    <t>учень 3</t>
  </si>
  <si>
    <t>учень 4</t>
  </si>
  <si>
    <t>учень 5</t>
  </si>
  <si>
    <t>учень 6</t>
  </si>
  <si>
    <t>учень 7</t>
  </si>
  <si>
    <t>учень 8</t>
  </si>
  <si>
    <t>учень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</si>
</sst>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left" textRotation="90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NumberForma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164" fontId="0" fillId="0" borderId="1" xfId="0" applyNumberFormat="1" applyBorder="1"/>
    <xf numFmtId="164" fontId="0" fillId="0" borderId="0" xfId="0" applyNumberFormat="1"/>
    <xf numFmtId="0" fontId="2" fillId="0" borderId="2" xfId="0" applyFont="1" applyFill="1" applyBorder="1" applyAlignment="1">
      <alignment horizontal="center" vertical="center" textRotation="90" wrapText="1"/>
    </xf>
    <xf numFmtId="165" fontId="0" fillId="0" borderId="1" xfId="0" applyNumberFormat="1" applyBorder="1"/>
    <xf numFmtId="165" fontId="1" fillId="0" borderId="1" xfId="1" applyNumberFormat="1" applyFont="1" applyBorder="1"/>
    <xf numFmtId="164" fontId="3" fillId="0" borderId="1" xfId="0" applyNumberFormat="1" applyFont="1" applyBorder="1"/>
    <xf numFmtId="165" fontId="3" fillId="0" borderId="1" xfId="1" applyNumberFormat="1" applyFont="1" applyBorder="1"/>
    <xf numFmtId="0" fontId="0" fillId="0" borderId="0" xfId="0" applyBorder="1" applyAlignment="1">
      <alignment horizontal="center"/>
    </xf>
    <xf numFmtId="164" fontId="4" fillId="2" borderId="1" xfId="0" applyNumberFormat="1" applyFont="1" applyFill="1" applyBorder="1"/>
    <xf numFmtId="0" fontId="0" fillId="0" borderId="0" xfId="0" applyBorder="1"/>
    <xf numFmtId="0" fontId="0" fillId="0" borderId="0" xfId="0" applyBorder="1" applyAlignment="1"/>
    <xf numFmtId="164" fontId="0" fillId="0" borderId="0" xfId="0" applyNumberFormat="1" applyBorder="1"/>
    <xf numFmtId="0" fontId="0" fillId="0" borderId="0" xfId="0" applyNumberFormat="1" applyBorder="1"/>
    <xf numFmtId="0" fontId="2" fillId="0" borderId="4" xfId="0" applyFont="1" applyFill="1" applyBorder="1" applyAlignment="1">
      <alignment horizontal="left" textRotation="90" wrapText="1"/>
    </xf>
    <xf numFmtId="0" fontId="0" fillId="0" borderId="3" xfId="0" applyBorder="1" applyAlignment="1">
      <alignment horizontal="center"/>
    </xf>
  </cellXfs>
  <cellStyles count="2">
    <cellStyle name="Відсотковий" xfId="1" builtinId="5"/>
    <cellStyle name="Звичайний" xfId="0" builtinId="0"/>
  </cellStyles>
  <dxfs count="4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00D25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00D25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00D25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00D25F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середній бал предметів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'1 семестр'!$C$2:$G$2</c:f>
              <c:strCache>
                <c:ptCount val="5"/>
                <c:pt idx="0">
                  <c:v>укр мова</c:v>
                </c:pt>
                <c:pt idx="1">
                  <c:v>Літературне читання</c:v>
                </c:pt>
                <c:pt idx="2">
                  <c:v>Іноземна мова</c:v>
                </c:pt>
                <c:pt idx="3">
                  <c:v>Математика</c:v>
                </c:pt>
                <c:pt idx="4">
                  <c:v>Природознавство</c:v>
                </c:pt>
              </c:strCache>
            </c:strRef>
          </c:cat>
          <c:val>
            <c:numRef>
              <c:f>'1 семестр'!$C$14:$G$14</c:f>
              <c:numCache>
                <c:formatCode>0.0</c:formatCode>
                <c:ptCount val="5"/>
                <c:pt idx="0">
                  <c:v>7.8888888888888893</c:v>
                </c:pt>
                <c:pt idx="1">
                  <c:v>9.5555555555555554</c:v>
                </c:pt>
                <c:pt idx="2">
                  <c:v>7</c:v>
                </c:pt>
                <c:pt idx="3">
                  <c:v>7.4444444444444446</c:v>
                </c:pt>
                <c:pt idx="4">
                  <c:v>8.2222222222222214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2-495E-9B8A-173BDAD14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99211936"/>
        <c:axId val="300316568"/>
        <c:axId val="0"/>
      </c:bar3DChart>
      <c:catAx>
        <c:axId val="29921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00316568"/>
        <c:crosses val="autoZero"/>
        <c:auto val="1"/>
        <c:lblAlgn val="ctr"/>
        <c:lblOffset val="100"/>
        <c:noMultiLvlLbl val="0"/>
      </c:catAx>
      <c:valAx>
        <c:axId val="30031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9921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рівні навчальних досягнень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7969730144960285E-2"/>
          <c:y val="0.18969925634295715"/>
          <c:w val="0.72308139213495592"/>
          <c:h val="0.75474518810148727"/>
        </c:manualLayout>
      </c:layout>
      <c:pie3DChart>
        <c:varyColors val="1"/>
        <c:ser>
          <c:idx val="0"/>
          <c:order val="0"/>
          <c:tx>
            <c:strRef>
              <c:f>'1 семестр'!$C$2:$G$2</c:f>
              <c:strCache>
                <c:ptCount val="1"/>
                <c:pt idx="0">
                  <c:v>укр мова Літературне читання Іноземна мова Математика Природознавство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97D-4A4F-85F4-D2B53FD867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97D-4A4F-85F4-D2B53FD867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97D-4A4F-85F4-D2B53FD867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97D-4A4F-85F4-D2B53FD867C6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початковий, %</c:v>
              </c:pt>
              <c:pt idx="1">
                <c:v>середній, %</c:v>
              </c:pt>
              <c:pt idx="2">
                <c:v>достатній, %</c:v>
              </c:pt>
              <c:pt idx="3">
                <c:v>високий, %</c:v>
              </c:pt>
            </c:strLit>
          </c:cat>
          <c:val>
            <c:numRef>
              <c:f>('1 семестр'!$H$16,'1 семестр'!$H$18,'1 семестр'!$H$20,'1 семестр'!$H$22)</c:f>
              <c:numCache>
                <c:formatCode>0.0%</c:formatCode>
                <c:ptCount val="4"/>
                <c:pt idx="0">
                  <c:v>0.6</c:v>
                </c:pt>
                <c:pt idx="1">
                  <c:v>0.17777777777777778</c:v>
                </c:pt>
                <c:pt idx="2">
                  <c:v>0.4</c:v>
                </c:pt>
                <c:pt idx="3">
                  <c:v>0.35555555555555551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97D-4A4F-85F4-D2B53FD867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якість знань з предметів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'1 семестр'!$C$2:$G$2</c:f>
              <c:strCache>
                <c:ptCount val="5"/>
                <c:pt idx="0">
                  <c:v>укр мова</c:v>
                </c:pt>
                <c:pt idx="1">
                  <c:v>Літературне читання</c:v>
                </c:pt>
                <c:pt idx="2">
                  <c:v>Іноземна мова</c:v>
                </c:pt>
                <c:pt idx="3">
                  <c:v>Математика</c:v>
                </c:pt>
                <c:pt idx="4">
                  <c:v>Природознавство</c:v>
                </c:pt>
              </c:strCache>
            </c:strRef>
          </c:cat>
          <c:val>
            <c:numRef>
              <c:f>'1 семестр'!$C$24:$G$24</c:f>
              <c:numCache>
                <c:formatCode>0.0%</c:formatCode>
                <c:ptCount val="5"/>
                <c:pt idx="0">
                  <c:v>0.77777777777777779</c:v>
                </c:pt>
                <c:pt idx="1">
                  <c:v>0.77777777777777779</c:v>
                </c:pt>
                <c:pt idx="2">
                  <c:v>0.77777777777777768</c:v>
                </c:pt>
                <c:pt idx="3">
                  <c:v>0.66666666666666663</c:v>
                </c:pt>
                <c:pt idx="4">
                  <c:v>0.77777777777777768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F-40E7-A521-CAED81581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98238408"/>
        <c:axId val="298238016"/>
        <c:axId val="246902016"/>
      </c:bar3DChart>
      <c:catAx>
        <c:axId val="29823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98238016"/>
        <c:crosses val="autoZero"/>
        <c:auto val="1"/>
        <c:lblAlgn val="ctr"/>
        <c:lblOffset val="100"/>
        <c:noMultiLvlLbl val="0"/>
      </c:catAx>
      <c:valAx>
        <c:axId val="29823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98238408"/>
        <c:crosses val="autoZero"/>
        <c:crossBetween val="between"/>
      </c:valAx>
      <c:serAx>
        <c:axId val="246902016"/>
        <c:scaling>
          <c:orientation val="minMax"/>
        </c:scaling>
        <c:delete val="1"/>
        <c:axPos val="b"/>
        <c:majorTickMark val="none"/>
        <c:minorTickMark val="none"/>
        <c:tickLblPos val="nextTo"/>
        <c:crossAx val="298238016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рівні навчальних досягнень з предметів</a:t>
            </a:r>
            <a:endParaRPr lang="uk-UA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 семестр'!$B$16</c:f>
              <c:strCache>
                <c:ptCount val="1"/>
                <c:pt idx="0">
                  <c:v>початковий, %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'1 семестр'!$C$2:$G$2</c:f>
              <c:strCache>
                <c:ptCount val="5"/>
                <c:pt idx="0">
                  <c:v>укр мова</c:v>
                </c:pt>
                <c:pt idx="1">
                  <c:v>Літературне читання</c:v>
                </c:pt>
                <c:pt idx="2">
                  <c:v>Іноземна мова</c:v>
                </c:pt>
                <c:pt idx="3">
                  <c:v>Математика</c:v>
                </c:pt>
                <c:pt idx="4">
                  <c:v>Природознавство</c:v>
                </c:pt>
              </c:strCache>
            </c:strRef>
          </c:cat>
          <c:val>
            <c:numRef>
              <c:f>'1 семестр'!$C$16:$G$16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BB-49A0-B52A-CD9FBC64C020}"/>
            </c:ext>
          </c:extLst>
        </c:ser>
        <c:ser>
          <c:idx val="1"/>
          <c:order val="1"/>
          <c:tx>
            <c:strRef>
              <c:f>'1 семестр'!$B$18</c:f>
              <c:strCache>
                <c:ptCount val="1"/>
                <c:pt idx="0">
                  <c:v>середній, %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'1 семестр'!$C$2:$G$2</c:f>
              <c:strCache>
                <c:ptCount val="5"/>
                <c:pt idx="0">
                  <c:v>укр мова</c:v>
                </c:pt>
                <c:pt idx="1">
                  <c:v>Літературне читання</c:v>
                </c:pt>
                <c:pt idx="2">
                  <c:v>Іноземна мова</c:v>
                </c:pt>
                <c:pt idx="3">
                  <c:v>Математика</c:v>
                </c:pt>
                <c:pt idx="4">
                  <c:v>Природознавство</c:v>
                </c:pt>
              </c:strCache>
            </c:strRef>
          </c:cat>
          <c:val>
            <c:numRef>
              <c:f>'1 семестр'!$C$18:$G$18</c:f>
              <c:numCache>
                <c:formatCode>0.0%</c:formatCode>
                <c:ptCount val="5"/>
                <c:pt idx="0">
                  <c:v>0.22222222222222221</c:v>
                </c:pt>
                <c:pt idx="1">
                  <c:v>0.22222222222222221</c:v>
                </c:pt>
                <c:pt idx="2">
                  <c:v>0.1111111111111111</c:v>
                </c:pt>
                <c:pt idx="3">
                  <c:v>0.1111111111111111</c:v>
                </c:pt>
                <c:pt idx="4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BB-49A0-B52A-CD9FBC64C020}"/>
            </c:ext>
          </c:extLst>
        </c:ser>
        <c:ser>
          <c:idx val="2"/>
          <c:order val="2"/>
          <c:tx>
            <c:strRef>
              <c:f>'1 семестр'!$B$20</c:f>
              <c:strCache>
                <c:ptCount val="1"/>
                <c:pt idx="0">
                  <c:v>достатній, %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'1 семестр'!$C$2:$G$2</c:f>
              <c:strCache>
                <c:ptCount val="5"/>
                <c:pt idx="0">
                  <c:v>укр мова</c:v>
                </c:pt>
                <c:pt idx="1">
                  <c:v>Літературне читання</c:v>
                </c:pt>
                <c:pt idx="2">
                  <c:v>Іноземна мова</c:v>
                </c:pt>
                <c:pt idx="3">
                  <c:v>Математика</c:v>
                </c:pt>
                <c:pt idx="4">
                  <c:v>Природознавство</c:v>
                </c:pt>
              </c:strCache>
            </c:strRef>
          </c:cat>
          <c:val>
            <c:numRef>
              <c:f>'1 семестр'!$C$20:$G$20</c:f>
              <c:numCache>
                <c:formatCode>0.0%</c:formatCode>
                <c:ptCount val="5"/>
                <c:pt idx="0">
                  <c:v>0.55555555555555558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  <c:pt idx="4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BB-49A0-B52A-CD9FBC64C020}"/>
            </c:ext>
          </c:extLst>
        </c:ser>
        <c:ser>
          <c:idx val="3"/>
          <c:order val="3"/>
          <c:tx>
            <c:strRef>
              <c:f>'1 семестр'!$B$22</c:f>
              <c:strCache>
                <c:ptCount val="1"/>
                <c:pt idx="0">
                  <c:v>високий, %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'1 семестр'!$C$2:$G$2</c:f>
              <c:strCache>
                <c:ptCount val="5"/>
                <c:pt idx="0">
                  <c:v>укр мова</c:v>
                </c:pt>
                <c:pt idx="1">
                  <c:v>Літературне читання</c:v>
                </c:pt>
                <c:pt idx="2">
                  <c:v>Іноземна мова</c:v>
                </c:pt>
                <c:pt idx="3">
                  <c:v>Математика</c:v>
                </c:pt>
                <c:pt idx="4">
                  <c:v>Природознавство</c:v>
                </c:pt>
              </c:strCache>
            </c:strRef>
          </c:cat>
          <c:val>
            <c:numRef>
              <c:f>'1 семестр'!$C$22:$G$22</c:f>
              <c:numCache>
                <c:formatCode>0.0%</c:formatCode>
                <c:ptCount val="5"/>
                <c:pt idx="0">
                  <c:v>0.22222222222222221</c:v>
                </c:pt>
                <c:pt idx="1">
                  <c:v>0.77777777777777779</c:v>
                </c:pt>
                <c:pt idx="2">
                  <c:v>0.1111111111111111</c:v>
                </c:pt>
                <c:pt idx="3">
                  <c:v>0.33333333333333331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BB-49A0-B52A-CD9FBC64C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8237232"/>
        <c:axId val="298236840"/>
      </c:barChart>
      <c:catAx>
        <c:axId val="29823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98236840"/>
        <c:crosses val="autoZero"/>
        <c:auto val="1"/>
        <c:lblAlgn val="ctr"/>
        <c:lblOffset val="100"/>
        <c:noMultiLvlLbl val="0"/>
      </c:catAx>
      <c:valAx>
        <c:axId val="29823684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98237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середній бал предметів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'2 семестр'!$C$2:$G$2</c:f>
              <c:strCache>
                <c:ptCount val="5"/>
                <c:pt idx="0">
                  <c:v>укр мова</c:v>
                </c:pt>
                <c:pt idx="1">
                  <c:v>Літературне читання</c:v>
                </c:pt>
                <c:pt idx="2">
                  <c:v>Іноземна мова</c:v>
                </c:pt>
                <c:pt idx="3">
                  <c:v>Математика</c:v>
                </c:pt>
                <c:pt idx="4">
                  <c:v>Природознавство</c:v>
                </c:pt>
              </c:strCache>
            </c:strRef>
          </c:cat>
          <c:val>
            <c:numRef>
              <c:f>'1 семестр'!$C$14:$G$14</c:f>
              <c:numCache>
                <c:formatCode>0.0</c:formatCode>
                <c:ptCount val="5"/>
                <c:pt idx="0">
                  <c:v>7.8888888888888893</c:v>
                </c:pt>
                <c:pt idx="1">
                  <c:v>9.5555555555555554</c:v>
                </c:pt>
                <c:pt idx="2">
                  <c:v>7</c:v>
                </c:pt>
                <c:pt idx="3">
                  <c:v>7.4444444444444446</c:v>
                </c:pt>
                <c:pt idx="4">
                  <c:v>8.2222222222222214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D-4893-8997-EEDFB91F0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99211936"/>
        <c:axId val="300316568"/>
        <c:axId val="0"/>
      </c:bar3DChart>
      <c:catAx>
        <c:axId val="29921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300316568"/>
        <c:crosses val="autoZero"/>
        <c:auto val="1"/>
        <c:lblAlgn val="ctr"/>
        <c:lblOffset val="100"/>
        <c:noMultiLvlLbl val="0"/>
      </c:catAx>
      <c:valAx>
        <c:axId val="30031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9921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рівні навчальних досягнень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7969730144960285E-2"/>
          <c:y val="0.18969925634295715"/>
          <c:w val="0.72308139213495592"/>
          <c:h val="0.7547451881014872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518-45BF-82DA-DA13709B8D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518-45BF-82DA-DA13709B8D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518-45BF-82DA-DA13709B8D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518-45BF-82DA-DA13709B8D41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початковий, %</c:v>
              </c:pt>
              <c:pt idx="1">
                <c:v>середній, %</c:v>
              </c:pt>
              <c:pt idx="2">
                <c:v>достатній, %</c:v>
              </c:pt>
              <c:pt idx="3">
                <c:v>високий, %</c:v>
              </c:pt>
            </c:strLit>
          </c:cat>
          <c:val>
            <c:numRef>
              <c:f>('1 семестр'!$H$16,'1 семестр'!$H$18,'1 семестр'!$H$20,'1 семестр'!$H$22)</c:f>
              <c:numCache>
                <c:formatCode>0.0%</c:formatCode>
                <c:ptCount val="4"/>
                <c:pt idx="0">
                  <c:v>0.6</c:v>
                </c:pt>
                <c:pt idx="1">
                  <c:v>0.17777777777777778</c:v>
                </c:pt>
                <c:pt idx="2">
                  <c:v>0.4</c:v>
                </c:pt>
                <c:pt idx="3">
                  <c:v>0.35555555555555551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18-45BF-82DA-DA13709B8D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якість знань з предметів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'2 семестр'!$C$2:$G$2</c:f>
              <c:strCache>
                <c:ptCount val="5"/>
                <c:pt idx="0">
                  <c:v>укр мова</c:v>
                </c:pt>
                <c:pt idx="1">
                  <c:v>Літературне читання</c:v>
                </c:pt>
                <c:pt idx="2">
                  <c:v>Іноземна мова</c:v>
                </c:pt>
                <c:pt idx="3">
                  <c:v>Математика</c:v>
                </c:pt>
                <c:pt idx="4">
                  <c:v>Природознавство</c:v>
                </c:pt>
              </c:strCache>
            </c:strRef>
          </c:cat>
          <c:val>
            <c:numRef>
              <c:f>'1 семестр'!$C$24:$G$24</c:f>
              <c:numCache>
                <c:formatCode>0.0%</c:formatCode>
                <c:ptCount val="5"/>
                <c:pt idx="0">
                  <c:v>0.77777777777777779</c:v>
                </c:pt>
                <c:pt idx="1">
                  <c:v>0.77777777777777779</c:v>
                </c:pt>
                <c:pt idx="2">
                  <c:v>0.77777777777777768</c:v>
                </c:pt>
                <c:pt idx="3">
                  <c:v>0.66666666666666663</c:v>
                </c:pt>
                <c:pt idx="4">
                  <c:v>0.77777777777777768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2-48A7-8570-F38BB3217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98238408"/>
        <c:axId val="298238016"/>
        <c:axId val="246902016"/>
      </c:bar3DChart>
      <c:catAx>
        <c:axId val="29823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98238016"/>
        <c:crosses val="autoZero"/>
        <c:auto val="1"/>
        <c:lblAlgn val="ctr"/>
        <c:lblOffset val="100"/>
        <c:noMultiLvlLbl val="0"/>
      </c:catAx>
      <c:valAx>
        <c:axId val="29823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98238408"/>
        <c:crosses val="autoZero"/>
        <c:crossBetween val="between"/>
      </c:valAx>
      <c:serAx>
        <c:axId val="246902016"/>
        <c:scaling>
          <c:orientation val="minMax"/>
        </c:scaling>
        <c:delete val="1"/>
        <c:axPos val="b"/>
        <c:majorTickMark val="none"/>
        <c:minorTickMark val="none"/>
        <c:tickLblPos val="nextTo"/>
        <c:crossAx val="298238016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800" b="1" i="0" baseline="0">
                <a:effectLst/>
              </a:rPr>
              <a:t>рівні навчальних досягнень з предметів</a:t>
            </a:r>
            <a:endParaRPr lang="uk-U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 семестр'!$B$16</c:f>
              <c:strCache>
                <c:ptCount val="1"/>
                <c:pt idx="0">
                  <c:v>початковий, %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 семестр'!$C$2:$G$2</c:f>
              <c:strCache>
                <c:ptCount val="5"/>
                <c:pt idx="0">
                  <c:v>укр мова</c:v>
                </c:pt>
                <c:pt idx="1">
                  <c:v>Літературне читання</c:v>
                </c:pt>
                <c:pt idx="2">
                  <c:v>Іноземна мова</c:v>
                </c:pt>
                <c:pt idx="3">
                  <c:v>Математика</c:v>
                </c:pt>
                <c:pt idx="4">
                  <c:v>Природознавство</c:v>
                </c:pt>
              </c:strCache>
            </c:strRef>
          </c:cat>
          <c:val>
            <c:numRef>
              <c:f>'1 семестр'!$C$16:$G$16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6-4CA0-8293-499195183037}"/>
            </c:ext>
          </c:extLst>
        </c:ser>
        <c:ser>
          <c:idx val="1"/>
          <c:order val="1"/>
          <c:tx>
            <c:strRef>
              <c:f>'1 семестр'!$B$18</c:f>
              <c:strCache>
                <c:ptCount val="1"/>
                <c:pt idx="0">
                  <c:v>середній, %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 семестр'!$C$2:$G$2</c:f>
              <c:strCache>
                <c:ptCount val="5"/>
                <c:pt idx="0">
                  <c:v>укр мова</c:v>
                </c:pt>
                <c:pt idx="1">
                  <c:v>Літературне читання</c:v>
                </c:pt>
                <c:pt idx="2">
                  <c:v>Іноземна мова</c:v>
                </c:pt>
                <c:pt idx="3">
                  <c:v>Математика</c:v>
                </c:pt>
                <c:pt idx="4">
                  <c:v>Природознавство</c:v>
                </c:pt>
              </c:strCache>
            </c:strRef>
          </c:cat>
          <c:val>
            <c:numRef>
              <c:f>'1 семестр'!$C$18:$G$18</c:f>
              <c:numCache>
                <c:formatCode>0.0%</c:formatCode>
                <c:ptCount val="5"/>
                <c:pt idx="0">
                  <c:v>0.22222222222222221</c:v>
                </c:pt>
                <c:pt idx="1">
                  <c:v>0.22222222222222221</c:v>
                </c:pt>
                <c:pt idx="2">
                  <c:v>0.1111111111111111</c:v>
                </c:pt>
                <c:pt idx="3">
                  <c:v>0.1111111111111111</c:v>
                </c:pt>
                <c:pt idx="4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06-4CA0-8293-499195183037}"/>
            </c:ext>
          </c:extLst>
        </c:ser>
        <c:ser>
          <c:idx val="2"/>
          <c:order val="2"/>
          <c:tx>
            <c:strRef>
              <c:f>'1 семестр'!$B$20</c:f>
              <c:strCache>
                <c:ptCount val="1"/>
                <c:pt idx="0">
                  <c:v>достатній, %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 семестр'!$C$2:$G$2</c:f>
              <c:strCache>
                <c:ptCount val="5"/>
                <c:pt idx="0">
                  <c:v>укр мова</c:v>
                </c:pt>
                <c:pt idx="1">
                  <c:v>Літературне читання</c:v>
                </c:pt>
                <c:pt idx="2">
                  <c:v>Іноземна мова</c:v>
                </c:pt>
                <c:pt idx="3">
                  <c:v>Математика</c:v>
                </c:pt>
                <c:pt idx="4">
                  <c:v>Природознавство</c:v>
                </c:pt>
              </c:strCache>
            </c:strRef>
          </c:cat>
          <c:val>
            <c:numRef>
              <c:f>'1 семестр'!$C$20:$G$20</c:f>
              <c:numCache>
                <c:formatCode>0.0%</c:formatCode>
                <c:ptCount val="5"/>
                <c:pt idx="0">
                  <c:v>0.55555555555555558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  <c:pt idx="4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06-4CA0-8293-499195183037}"/>
            </c:ext>
          </c:extLst>
        </c:ser>
        <c:ser>
          <c:idx val="3"/>
          <c:order val="3"/>
          <c:tx>
            <c:strRef>
              <c:f>'1 семестр'!$B$22</c:f>
              <c:strCache>
                <c:ptCount val="1"/>
                <c:pt idx="0">
                  <c:v>високий, %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 семестр'!$C$2:$G$2</c:f>
              <c:strCache>
                <c:ptCount val="5"/>
                <c:pt idx="0">
                  <c:v>укр мова</c:v>
                </c:pt>
                <c:pt idx="1">
                  <c:v>Літературне читання</c:v>
                </c:pt>
                <c:pt idx="2">
                  <c:v>Іноземна мова</c:v>
                </c:pt>
                <c:pt idx="3">
                  <c:v>Математика</c:v>
                </c:pt>
                <c:pt idx="4">
                  <c:v>Природознавство</c:v>
                </c:pt>
              </c:strCache>
            </c:strRef>
          </c:cat>
          <c:val>
            <c:numRef>
              <c:f>'1 семестр'!$C$22:$G$22</c:f>
              <c:numCache>
                <c:formatCode>0.0%</c:formatCode>
                <c:ptCount val="5"/>
                <c:pt idx="0">
                  <c:v>0.22222222222222221</c:v>
                </c:pt>
                <c:pt idx="1">
                  <c:v>0.77777777777777779</c:v>
                </c:pt>
                <c:pt idx="2">
                  <c:v>0.1111111111111111</c:v>
                </c:pt>
                <c:pt idx="3">
                  <c:v>0.33333333333333331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06-4CA0-8293-499195183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8237232"/>
        <c:axId val="298236840"/>
      </c:barChart>
      <c:catAx>
        <c:axId val="29823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98236840"/>
        <c:crosses val="autoZero"/>
        <c:auto val="1"/>
        <c:lblAlgn val="ctr"/>
        <c:lblOffset val="100"/>
        <c:noMultiLvlLbl val="0"/>
      </c:catAx>
      <c:valAx>
        <c:axId val="29823684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98237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6</xdr:col>
      <xdr:colOff>85725</xdr:colOff>
      <xdr:row>40</xdr:row>
      <xdr:rowOff>76200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123825</xdr:colOff>
      <xdr:row>26</xdr:row>
      <xdr:rowOff>28575</xdr:rowOff>
    </xdr:from>
    <xdr:to>
      <xdr:col>14</xdr:col>
      <xdr:colOff>219075</xdr:colOff>
      <xdr:row>40</xdr:row>
      <xdr:rowOff>104775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42</xdr:row>
      <xdr:rowOff>0</xdr:rowOff>
    </xdr:from>
    <xdr:to>
      <xdr:col>6</xdr:col>
      <xdr:colOff>114300</xdr:colOff>
      <xdr:row>56</xdr:row>
      <xdr:rowOff>76200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133350</xdr:colOff>
      <xdr:row>41</xdr:row>
      <xdr:rowOff>171450</xdr:rowOff>
    </xdr:from>
    <xdr:to>
      <xdr:col>14</xdr:col>
      <xdr:colOff>228600</xdr:colOff>
      <xdr:row>56</xdr:row>
      <xdr:rowOff>104775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6</xdr:col>
      <xdr:colOff>409575</xdr:colOff>
      <xdr:row>40</xdr:row>
      <xdr:rowOff>76200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14</xdr:col>
      <xdr:colOff>76200</xdr:colOff>
      <xdr:row>40</xdr:row>
      <xdr:rowOff>76200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42</xdr:row>
      <xdr:rowOff>0</xdr:rowOff>
    </xdr:from>
    <xdr:to>
      <xdr:col>6</xdr:col>
      <xdr:colOff>381000</xdr:colOff>
      <xdr:row>56</xdr:row>
      <xdr:rowOff>76200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42</xdr:row>
      <xdr:rowOff>0</xdr:rowOff>
    </xdr:from>
    <xdr:to>
      <xdr:col>14</xdr:col>
      <xdr:colOff>142874</xdr:colOff>
      <xdr:row>56</xdr:row>
      <xdr:rowOff>123825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B3" sqref="B3"/>
    </sheetView>
  </sheetViews>
  <sheetFormatPr defaultRowHeight="15" x14ac:dyDescent="0.25"/>
  <cols>
    <col min="2" max="2" width="23.140625" customWidth="1"/>
    <col min="8" max="8" width="8.28515625" customWidth="1"/>
  </cols>
  <sheetData>
    <row r="1" spans="1:11" x14ac:dyDescent="0.25">
      <c r="A1" s="23" t="s">
        <v>21</v>
      </c>
      <c r="B1" s="23"/>
      <c r="C1" s="23"/>
      <c r="D1" s="23"/>
      <c r="E1" s="23"/>
      <c r="F1" s="23"/>
      <c r="G1" s="23"/>
      <c r="H1" s="23"/>
    </row>
    <row r="2" spans="1:11" ht="65.25" customHeight="1" x14ac:dyDescent="0.25">
      <c r="A2" s="3" t="s">
        <v>0</v>
      </c>
      <c r="B2" s="7" t="s">
        <v>1</v>
      </c>
      <c r="C2" s="8" t="s">
        <v>2</v>
      </c>
      <c r="D2" s="8" t="s">
        <v>17</v>
      </c>
      <c r="E2" s="8" t="s">
        <v>18</v>
      </c>
      <c r="F2" s="8" t="s">
        <v>19</v>
      </c>
      <c r="G2" s="8" t="s">
        <v>20</v>
      </c>
      <c r="H2" s="11" t="s">
        <v>3</v>
      </c>
      <c r="I2" s="1" t="s">
        <v>15</v>
      </c>
      <c r="J2" s="22"/>
      <c r="K2" s="18"/>
    </row>
    <row r="3" spans="1:11" x14ac:dyDescent="0.25">
      <c r="A3" s="2">
        <v>1</v>
      </c>
      <c r="B3" s="2" t="s">
        <v>22</v>
      </c>
      <c r="C3" s="3">
        <v>11</v>
      </c>
      <c r="D3" s="3">
        <v>12</v>
      </c>
      <c r="E3" s="3">
        <v>10</v>
      </c>
      <c r="F3" s="3">
        <v>11</v>
      </c>
      <c r="G3" s="3">
        <v>11</v>
      </c>
      <c r="H3" s="9">
        <f t="shared" ref="H3:H11" si="0">AVERAGE(C3:G3)</f>
        <v>11</v>
      </c>
      <c r="I3" s="3" t="s">
        <v>16</v>
      </c>
      <c r="J3" s="10"/>
    </row>
    <row r="4" spans="1:11" x14ac:dyDescent="0.25">
      <c r="A4" s="2">
        <v>2</v>
      </c>
      <c r="B4" s="2" t="s">
        <v>23</v>
      </c>
      <c r="C4" s="3">
        <v>8</v>
      </c>
      <c r="D4" s="3">
        <v>10</v>
      </c>
      <c r="E4" s="3">
        <v>7</v>
      </c>
      <c r="F4" s="3">
        <v>6</v>
      </c>
      <c r="G4" s="3">
        <v>8</v>
      </c>
      <c r="H4" s="9">
        <f t="shared" si="0"/>
        <v>7.8</v>
      </c>
      <c r="I4" s="3" t="s">
        <v>16</v>
      </c>
      <c r="J4" s="10"/>
    </row>
    <row r="5" spans="1:11" x14ac:dyDescent="0.25">
      <c r="A5" s="2">
        <v>3</v>
      </c>
      <c r="B5" s="2" t="s">
        <v>24</v>
      </c>
      <c r="C5" s="3">
        <v>4</v>
      </c>
      <c r="D5" s="3">
        <v>5</v>
      </c>
      <c r="E5" s="3">
        <v>4</v>
      </c>
      <c r="F5" s="3">
        <v>3</v>
      </c>
      <c r="G5" s="3">
        <v>4</v>
      </c>
      <c r="H5" s="9">
        <f t="shared" si="0"/>
        <v>4</v>
      </c>
      <c r="I5" s="3" t="s">
        <v>16</v>
      </c>
      <c r="J5" s="10"/>
    </row>
    <row r="6" spans="1:11" x14ac:dyDescent="0.25">
      <c r="A6" s="2">
        <v>4</v>
      </c>
      <c r="B6" s="2" t="s">
        <v>25</v>
      </c>
      <c r="C6" s="3">
        <v>4</v>
      </c>
      <c r="D6" s="3">
        <v>4</v>
      </c>
      <c r="E6" s="3">
        <v>3</v>
      </c>
      <c r="F6" s="3">
        <v>3</v>
      </c>
      <c r="G6" s="3">
        <v>4</v>
      </c>
      <c r="H6" s="9">
        <f t="shared" si="0"/>
        <v>3.6</v>
      </c>
      <c r="I6" s="3" t="s">
        <v>16</v>
      </c>
      <c r="J6" s="10"/>
    </row>
    <row r="7" spans="1:11" x14ac:dyDescent="0.25">
      <c r="A7" s="2">
        <v>5</v>
      </c>
      <c r="B7" s="2" t="s">
        <v>26</v>
      </c>
      <c r="C7" s="3">
        <v>8</v>
      </c>
      <c r="D7" s="3">
        <v>11</v>
      </c>
      <c r="E7" s="3">
        <v>7</v>
      </c>
      <c r="F7" s="3">
        <v>10</v>
      </c>
      <c r="G7" s="3">
        <v>9</v>
      </c>
      <c r="H7" s="9">
        <f t="shared" si="0"/>
        <v>9</v>
      </c>
      <c r="I7" s="3" t="s">
        <v>16</v>
      </c>
      <c r="J7" s="10"/>
    </row>
    <row r="8" spans="1:11" x14ac:dyDescent="0.25">
      <c r="A8" s="2">
        <v>6</v>
      </c>
      <c r="B8" s="2" t="s">
        <v>27</v>
      </c>
      <c r="C8" s="3">
        <v>9</v>
      </c>
      <c r="D8" s="3">
        <v>11</v>
      </c>
      <c r="E8" s="3">
        <v>7</v>
      </c>
      <c r="F8" s="3">
        <v>9</v>
      </c>
      <c r="G8" s="3">
        <v>10</v>
      </c>
      <c r="H8" s="9">
        <f t="shared" si="0"/>
        <v>9.1999999999999993</v>
      </c>
      <c r="I8" s="3" t="s">
        <v>16</v>
      </c>
      <c r="J8" s="10"/>
    </row>
    <row r="9" spans="1:11" x14ac:dyDescent="0.25">
      <c r="A9" s="2">
        <v>7</v>
      </c>
      <c r="B9" s="2" t="s">
        <v>28</v>
      </c>
      <c r="C9" s="3">
        <v>9</v>
      </c>
      <c r="D9" s="3">
        <v>11</v>
      </c>
      <c r="E9" s="3">
        <v>9</v>
      </c>
      <c r="F9" s="3">
        <v>8</v>
      </c>
      <c r="G9" s="3">
        <v>9</v>
      </c>
      <c r="H9" s="9">
        <f t="shared" si="0"/>
        <v>9.1999999999999993</v>
      </c>
      <c r="I9" s="3" t="s">
        <v>16</v>
      </c>
      <c r="J9" s="10"/>
    </row>
    <row r="10" spans="1:11" x14ac:dyDescent="0.25">
      <c r="A10" s="2">
        <v>8</v>
      </c>
      <c r="B10" s="2" t="s">
        <v>29</v>
      </c>
      <c r="C10" s="3">
        <v>7</v>
      </c>
      <c r="D10" s="3">
        <v>11</v>
      </c>
      <c r="E10" s="3">
        <v>7</v>
      </c>
      <c r="F10" s="3">
        <v>7</v>
      </c>
      <c r="G10" s="3">
        <v>8</v>
      </c>
      <c r="H10" s="9">
        <f t="shared" si="0"/>
        <v>8</v>
      </c>
      <c r="I10" s="3" t="s">
        <v>16</v>
      </c>
      <c r="J10" s="10"/>
    </row>
    <row r="11" spans="1:11" x14ac:dyDescent="0.25">
      <c r="A11" s="2">
        <v>9</v>
      </c>
      <c r="B11" s="2" t="s">
        <v>30</v>
      </c>
      <c r="C11" s="3">
        <v>11</v>
      </c>
      <c r="D11" s="3">
        <v>11</v>
      </c>
      <c r="E11" s="3">
        <v>9</v>
      </c>
      <c r="F11" s="3">
        <v>10</v>
      </c>
      <c r="G11" s="3">
        <v>11</v>
      </c>
      <c r="H11" s="9">
        <f t="shared" si="0"/>
        <v>10.4</v>
      </c>
      <c r="I11" s="3" t="s">
        <v>16</v>
      </c>
      <c r="J11" s="10"/>
    </row>
    <row r="12" spans="1:11" x14ac:dyDescent="0.25">
      <c r="A12" s="16"/>
      <c r="B12" s="19"/>
      <c r="C12" s="18"/>
      <c r="D12" s="18"/>
      <c r="E12" s="18"/>
      <c r="F12" s="18"/>
      <c r="G12" s="18"/>
      <c r="H12" s="20"/>
      <c r="I12" s="18"/>
      <c r="J12" s="10"/>
    </row>
    <row r="13" spans="1:11" x14ac:dyDescent="0.25">
      <c r="A13" s="16"/>
      <c r="B13" s="19"/>
      <c r="C13" s="18"/>
      <c r="D13" s="18"/>
      <c r="E13" s="18"/>
      <c r="F13" s="18"/>
      <c r="G13" s="18"/>
      <c r="H13" s="21"/>
      <c r="I13" s="18"/>
    </row>
    <row r="14" spans="1:11" x14ac:dyDescent="0.25">
      <c r="A14" s="18"/>
      <c r="B14" s="5" t="s">
        <v>3</v>
      </c>
      <c r="C14" s="9">
        <f>AVERAGE(C3:C12)</f>
        <v>7.8888888888888893</v>
      </c>
      <c r="D14" s="9">
        <f>AVERAGE(D3:D12)</f>
        <v>9.5555555555555554</v>
      </c>
      <c r="E14" s="9">
        <f>AVERAGE(E3:E12)</f>
        <v>7</v>
      </c>
      <c r="F14" s="9">
        <f>AVERAGE(F3:F12)</f>
        <v>7.4444444444444446</v>
      </c>
      <c r="G14" s="9">
        <f>AVERAGE(G3:G12)</f>
        <v>8.2222222222222214</v>
      </c>
      <c r="H14" s="14">
        <f>AVERAGE(C14:G14)</f>
        <v>8.0222222222222221</v>
      </c>
      <c r="I14" s="10"/>
    </row>
    <row r="15" spans="1:11" x14ac:dyDescent="0.25">
      <c r="A15" s="18"/>
      <c r="B15" s="5" t="s">
        <v>4</v>
      </c>
      <c r="C15" s="4">
        <f>COUNTIF(C3:C12,"&lt;4")</f>
        <v>0</v>
      </c>
      <c r="D15" s="4">
        <f>COUNTIF(D3:D12,"&lt;4")</f>
        <v>0</v>
      </c>
      <c r="E15" s="4">
        <f>COUNTIF(E3:E12,"&lt;4")</f>
        <v>1</v>
      </c>
      <c r="F15" s="4">
        <f>COUNTIF(F3:F12,"&lt;4")</f>
        <v>2</v>
      </c>
      <c r="G15" s="4">
        <f>COUNTIF(G3:G12,"&lt;4")</f>
        <v>0</v>
      </c>
      <c r="H15" s="4"/>
    </row>
    <row r="16" spans="1:11" x14ac:dyDescent="0.25">
      <c r="A16" s="18"/>
      <c r="B16" s="5" t="s">
        <v>5</v>
      </c>
      <c r="C16" s="13">
        <f>C15/COUNTA(C15)</f>
        <v>0</v>
      </c>
      <c r="D16" s="13">
        <f t="shared" ref="D16:G16" si="1">D15/COUNTA(D15)</f>
        <v>0</v>
      </c>
      <c r="E16" s="13">
        <f t="shared" si="1"/>
        <v>1</v>
      </c>
      <c r="F16" s="13">
        <f t="shared" si="1"/>
        <v>2</v>
      </c>
      <c r="G16" s="13">
        <f t="shared" si="1"/>
        <v>0</v>
      </c>
      <c r="H16" s="15">
        <f>AVERAGE(C16:G16)</f>
        <v>0.6</v>
      </c>
    </row>
    <row r="17" spans="1:8" x14ac:dyDescent="0.25">
      <c r="A17" s="18"/>
      <c r="B17" s="5" t="s">
        <v>6</v>
      </c>
      <c r="C17" s="4">
        <f>COUNTIFS(C3:C12,"&gt;=4",C3:C12,"&lt;7")</f>
        <v>2</v>
      </c>
      <c r="D17" s="4">
        <f>COUNTIFS(D3:D12,"&gt;=4",D3:D12,"&lt;7")</f>
        <v>2</v>
      </c>
      <c r="E17" s="4">
        <f>COUNTIFS(E3:E12,"&gt;=4",E3:E12,"&lt;7")</f>
        <v>1</v>
      </c>
      <c r="F17" s="4">
        <f>COUNTIFS(F3:F12,"&gt;=4",F3:F12,"&lt;7")</f>
        <v>1</v>
      </c>
      <c r="G17" s="4">
        <f>COUNTIFS(G3:G12,"&gt;=4",G3:G12,"&lt;7")</f>
        <v>2</v>
      </c>
      <c r="H17" s="4"/>
    </row>
    <row r="18" spans="1:8" x14ac:dyDescent="0.25">
      <c r="A18" s="18"/>
      <c r="B18" s="5" t="s">
        <v>7</v>
      </c>
      <c r="C18" s="13">
        <f>C17/COUNTA(C3:C12)</f>
        <v>0.22222222222222221</v>
      </c>
      <c r="D18" s="13">
        <f>D17/COUNTA(D3:D12)</f>
        <v>0.22222222222222221</v>
      </c>
      <c r="E18" s="13">
        <f>E17/COUNTA(E3:E12)</f>
        <v>0.1111111111111111</v>
      </c>
      <c r="F18" s="13">
        <f>F17/COUNTA(F3:F12)</f>
        <v>0.1111111111111111</v>
      </c>
      <c r="G18" s="13">
        <f>G17/COUNTA(G3:G12)</f>
        <v>0.22222222222222221</v>
      </c>
      <c r="H18" s="15">
        <f>AVERAGE(C18:G18)</f>
        <v>0.17777777777777778</v>
      </c>
    </row>
    <row r="19" spans="1:8" x14ac:dyDescent="0.25">
      <c r="A19" s="18"/>
      <c r="B19" s="5" t="s">
        <v>8</v>
      </c>
      <c r="C19" s="4">
        <f>COUNTIFS(C3:C12,"&gt;=7",C3:C12,"&lt;10")</f>
        <v>5</v>
      </c>
      <c r="D19" s="4">
        <f>COUNTIFS(D3:D12,"&gt;=7",D3:D12,"&lt;10")</f>
        <v>0</v>
      </c>
      <c r="E19" s="4">
        <f>COUNTIFS(E3:E12,"&gt;=7",E3:E12,"&lt;10")</f>
        <v>6</v>
      </c>
      <c r="F19" s="4">
        <f>COUNTIFS(F3:F12,"&gt;=7",F3:F12,"&lt;10")</f>
        <v>3</v>
      </c>
      <c r="G19" s="4">
        <f>COUNTIFS(G3:G12,"&gt;=7",G3:G12,"&lt;10")</f>
        <v>4</v>
      </c>
      <c r="H19" s="4"/>
    </row>
    <row r="20" spans="1:8" x14ac:dyDescent="0.25">
      <c r="A20" s="18"/>
      <c r="B20" s="5" t="s">
        <v>9</v>
      </c>
      <c r="C20" s="13">
        <f>C19/COUNTA(C3:C12)</f>
        <v>0.55555555555555558</v>
      </c>
      <c r="D20" s="13">
        <f>D19/COUNTA(D3:D12)</f>
        <v>0</v>
      </c>
      <c r="E20" s="13">
        <f>E19/COUNTA(E3:E12)</f>
        <v>0.66666666666666663</v>
      </c>
      <c r="F20" s="13">
        <f>F19/COUNTA(F3:F12)</f>
        <v>0.33333333333333331</v>
      </c>
      <c r="G20" s="13">
        <f>G19/COUNTA(G3:G12)</f>
        <v>0.44444444444444442</v>
      </c>
      <c r="H20" s="15">
        <f>AVERAGE(C20:G20)</f>
        <v>0.4</v>
      </c>
    </row>
    <row r="21" spans="1:8" x14ac:dyDescent="0.25">
      <c r="A21" s="18"/>
      <c r="B21" s="6" t="s">
        <v>10</v>
      </c>
      <c r="C21" s="4">
        <f>COUNTIF(C3:C12,"&gt;=10")</f>
        <v>2</v>
      </c>
      <c r="D21" s="4">
        <f>COUNTIF(D3:D12,"&gt;=10")</f>
        <v>7</v>
      </c>
      <c r="E21" s="4">
        <f>COUNTIF(E3:E12,"&gt;=10")</f>
        <v>1</v>
      </c>
      <c r="F21" s="4">
        <f>COUNTIF(F3:F12,"&gt;=10")</f>
        <v>3</v>
      </c>
      <c r="G21" s="4">
        <f>COUNTIF(G3:G12,"&gt;=10")</f>
        <v>3</v>
      </c>
      <c r="H21" s="4"/>
    </row>
    <row r="22" spans="1:8" x14ac:dyDescent="0.25">
      <c r="A22" s="18"/>
      <c r="B22" s="6" t="s">
        <v>11</v>
      </c>
      <c r="C22" s="13">
        <f>C21/COUNTA(C3:C12)</f>
        <v>0.22222222222222221</v>
      </c>
      <c r="D22" s="13">
        <f>D21/COUNTA(D3:D12)</f>
        <v>0.77777777777777779</v>
      </c>
      <c r="E22" s="13">
        <f>E21/COUNTA(E3:E12)</f>
        <v>0.1111111111111111</v>
      </c>
      <c r="F22" s="13">
        <f>F21/COUNTA(F3:F12)</f>
        <v>0.33333333333333331</v>
      </c>
      <c r="G22" s="13">
        <f>G21/COUNTA(G3:G12)</f>
        <v>0.33333333333333331</v>
      </c>
      <c r="H22" s="15">
        <f>AVERAGE(C22:G22)</f>
        <v>0.35555555555555551</v>
      </c>
    </row>
    <row r="23" spans="1:8" ht="30" x14ac:dyDescent="0.25">
      <c r="A23" s="18"/>
      <c r="B23" s="5" t="s">
        <v>12</v>
      </c>
      <c r="C23" s="12">
        <f>SUM(C18,C20,C22)</f>
        <v>1</v>
      </c>
      <c r="D23" s="12">
        <f t="shared" ref="D23:G23" si="2">SUM(D18,D20,D22)</f>
        <v>1</v>
      </c>
      <c r="E23" s="12">
        <f t="shared" si="2"/>
        <v>0.88888888888888884</v>
      </c>
      <c r="F23" s="12">
        <f t="shared" si="2"/>
        <v>0.77777777777777768</v>
      </c>
      <c r="G23" s="12">
        <f t="shared" si="2"/>
        <v>1</v>
      </c>
      <c r="H23" s="15">
        <f>AVERAGE(C23:G23)</f>
        <v>0.93333333333333324</v>
      </c>
    </row>
    <row r="24" spans="1:8" x14ac:dyDescent="0.25">
      <c r="A24" s="18"/>
      <c r="B24" s="6" t="s">
        <v>13</v>
      </c>
      <c r="C24" s="12">
        <f>C20+C22</f>
        <v>0.77777777777777779</v>
      </c>
      <c r="D24" s="12">
        <f t="shared" ref="D24:G24" si="3">D20+D22</f>
        <v>0.77777777777777779</v>
      </c>
      <c r="E24" s="12">
        <f t="shared" si="3"/>
        <v>0.77777777777777768</v>
      </c>
      <c r="F24" s="12">
        <f t="shared" si="3"/>
        <v>0.66666666666666663</v>
      </c>
      <c r="G24" s="12">
        <f t="shared" si="3"/>
        <v>0.77777777777777768</v>
      </c>
      <c r="H24" s="15">
        <f>AVERAGE(C24:G24)</f>
        <v>0.75555555555555542</v>
      </c>
    </row>
    <row r="25" spans="1:8" x14ac:dyDescent="0.25">
      <c r="A25" s="18"/>
      <c r="B25" s="6" t="s">
        <v>14</v>
      </c>
      <c r="C25" s="9">
        <f>(C15*16+C17*36+C19*64+C21*100)/COUNTA(C3:C12)</f>
        <v>65.777777777777771</v>
      </c>
      <c r="D25" s="9">
        <f>(D15*16+D17*36+D19*64+D21*100)/COUNTA(D3:D12)</f>
        <v>85.777777777777771</v>
      </c>
      <c r="E25" s="9">
        <f>(E15*16+E17*36+E19*64+E21*100)/COUNTA(E3:E12)</f>
        <v>59.555555555555557</v>
      </c>
      <c r="F25" s="9">
        <f>(F15*16+F17*36+F19*64+F21*100)/COUNTA(F3:F12)</f>
        <v>62.222222222222221</v>
      </c>
      <c r="G25" s="9">
        <f>(G15*16+G17*36+G19*64+G21*100)/COUNTA(G3:G12)</f>
        <v>69.777777777777771</v>
      </c>
      <c r="H25" s="17">
        <f>AVERAGE(C25:G25)</f>
        <v>68.62222222222222</v>
      </c>
    </row>
  </sheetData>
  <mergeCells count="1">
    <mergeCell ref="A1:H1"/>
  </mergeCells>
  <conditionalFormatting sqref="H3:H7 H9:H12">
    <cfRule type="cellIs" dxfId="43" priority="12" stopIfTrue="1" operator="between">
      <formula>7</formula>
      <formula>9.9</formula>
    </cfRule>
    <cfRule type="cellIs" dxfId="42" priority="13" stopIfTrue="1" operator="greaterThanOrEqual">
      <formula>10</formula>
    </cfRule>
    <cfRule type="cellIs" dxfId="41" priority="14" stopIfTrue="1" operator="between">
      <formula>1</formula>
      <formula>3.9</formula>
    </cfRule>
    <cfRule type="cellIs" dxfId="40" priority="15" stopIfTrue="1" operator="greaterThanOrEqual">
      <formula>10</formula>
    </cfRule>
    <cfRule type="cellIs" dxfId="39" priority="16" stopIfTrue="1" operator="between">
      <formula>4</formula>
      <formula>6.9</formula>
    </cfRule>
    <cfRule type="cellIs" dxfId="38" priority="17" stopIfTrue="1" operator="between">
      <formula>4</formula>
      <formula>6.9</formula>
    </cfRule>
    <cfRule type="cellIs" dxfId="37" priority="18" stopIfTrue="1" operator="between">
      <formula>7</formula>
      <formula>9.9</formula>
    </cfRule>
    <cfRule type="cellIs" dxfId="36" priority="19" stopIfTrue="1" operator="greaterThanOrEqual">
      <formula>10</formula>
    </cfRule>
    <cfRule type="cellIs" dxfId="35" priority="20" stopIfTrue="1" operator="between">
      <formula>7</formula>
      <formula>9.9</formula>
    </cfRule>
    <cfRule type="cellIs" dxfId="34" priority="21" stopIfTrue="1" operator="between">
      <formula>4</formula>
      <formula>6.9</formula>
    </cfRule>
    <cfRule type="cellIs" dxfId="33" priority="22" stopIfTrue="1" operator="between">
      <formula>1</formula>
      <formula>3.9</formula>
    </cfRule>
  </conditionalFormatting>
  <conditionalFormatting sqref="H8">
    <cfRule type="cellIs" dxfId="32" priority="1" stopIfTrue="1" operator="between">
      <formula>7</formula>
      <formula>9.9</formula>
    </cfRule>
    <cfRule type="cellIs" dxfId="31" priority="2" stopIfTrue="1" operator="greaterThanOrEqual">
      <formula>10</formula>
    </cfRule>
    <cfRule type="cellIs" dxfId="30" priority="3" stopIfTrue="1" operator="between">
      <formula>1</formula>
      <formula>3.9</formula>
    </cfRule>
    <cfRule type="cellIs" dxfId="29" priority="4" stopIfTrue="1" operator="greaterThanOrEqual">
      <formula>10</formula>
    </cfRule>
    <cfRule type="cellIs" dxfId="28" priority="5" stopIfTrue="1" operator="between">
      <formula>4</formula>
      <formula>6.9</formula>
    </cfRule>
    <cfRule type="cellIs" dxfId="27" priority="6" stopIfTrue="1" operator="between">
      <formula>4</formula>
      <formula>6.9</formula>
    </cfRule>
    <cfRule type="cellIs" dxfId="26" priority="7" stopIfTrue="1" operator="between">
      <formula>7</formula>
      <formula>9.9</formula>
    </cfRule>
    <cfRule type="cellIs" dxfId="25" priority="8" stopIfTrue="1" operator="greaterThanOrEqual">
      <formula>10</formula>
    </cfRule>
    <cfRule type="cellIs" dxfId="24" priority="9" stopIfTrue="1" operator="between">
      <formula>7</formula>
      <formula>9.9</formula>
    </cfRule>
    <cfRule type="cellIs" dxfId="23" priority="10" stopIfTrue="1" operator="between">
      <formula>4</formula>
      <formula>6.9</formula>
    </cfRule>
    <cfRule type="cellIs" dxfId="22" priority="11" stopIfTrue="1" operator="between">
      <formula>1</formula>
      <formula>3.9</formula>
    </cfRule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L11" sqref="L11"/>
    </sheetView>
  </sheetViews>
  <sheetFormatPr defaultRowHeight="15" x14ac:dyDescent="0.25"/>
  <cols>
    <col min="2" max="2" width="23.42578125" customWidth="1"/>
  </cols>
  <sheetData>
    <row r="1" spans="1:11" x14ac:dyDescent="0.25">
      <c r="A1" s="23" t="s">
        <v>21</v>
      </c>
      <c r="B1" s="23"/>
      <c r="C1" s="23"/>
      <c r="D1" s="23"/>
      <c r="E1" s="23"/>
      <c r="F1" s="23"/>
      <c r="G1" s="23"/>
      <c r="H1" s="23"/>
    </row>
    <row r="2" spans="1:11" ht="67.5" customHeight="1" x14ac:dyDescent="0.25">
      <c r="A2" s="3" t="s">
        <v>0</v>
      </c>
      <c r="B2" s="7" t="s">
        <v>1</v>
      </c>
      <c r="C2" s="8" t="s">
        <v>2</v>
      </c>
      <c r="D2" s="8" t="s">
        <v>17</v>
      </c>
      <c r="E2" s="8" t="s">
        <v>18</v>
      </c>
      <c r="F2" s="8" t="s">
        <v>19</v>
      </c>
      <c r="G2" s="8" t="s">
        <v>20</v>
      </c>
      <c r="H2" s="11" t="s">
        <v>3</v>
      </c>
      <c r="I2" s="1" t="s">
        <v>15</v>
      </c>
      <c r="J2" s="22"/>
      <c r="K2" s="18"/>
    </row>
    <row r="3" spans="1:11" x14ac:dyDescent="0.25">
      <c r="A3" s="2">
        <v>1</v>
      </c>
      <c r="B3" s="2" t="s">
        <v>22</v>
      </c>
      <c r="C3" s="3">
        <v>11</v>
      </c>
      <c r="D3" s="3">
        <v>12</v>
      </c>
      <c r="E3" s="3">
        <v>11</v>
      </c>
      <c r="F3" s="3">
        <v>11</v>
      </c>
      <c r="G3" s="3">
        <v>12</v>
      </c>
      <c r="H3" s="9">
        <f t="shared" ref="H3:H11" si="0">AVERAGE(C3:G3)</f>
        <v>11.4</v>
      </c>
      <c r="I3" s="3" t="s">
        <v>16</v>
      </c>
      <c r="J3" s="10"/>
    </row>
    <row r="4" spans="1:11" x14ac:dyDescent="0.25">
      <c r="A4" s="2">
        <v>2</v>
      </c>
      <c r="B4" s="2" t="s">
        <v>23</v>
      </c>
      <c r="C4" s="3">
        <v>8</v>
      </c>
      <c r="D4" s="3">
        <v>10</v>
      </c>
      <c r="E4" s="3">
        <v>8</v>
      </c>
      <c r="F4" s="3">
        <v>6</v>
      </c>
      <c r="G4" s="3">
        <v>10</v>
      </c>
      <c r="H4" s="9">
        <f t="shared" si="0"/>
        <v>8.4</v>
      </c>
      <c r="I4" s="3" t="s">
        <v>16</v>
      </c>
      <c r="J4" s="10"/>
    </row>
    <row r="5" spans="1:11" x14ac:dyDescent="0.25">
      <c r="A5" s="2">
        <v>3</v>
      </c>
      <c r="B5" s="2" t="s">
        <v>24</v>
      </c>
      <c r="C5" s="3">
        <v>4</v>
      </c>
      <c r="D5" s="3">
        <v>5</v>
      </c>
      <c r="E5" s="3">
        <v>4</v>
      </c>
      <c r="F5" s="3">
        <v>4</v>
      </c>
      <c r="G5" s="3">
        <v>5</v>
      </c>
      <c r="H5" s="9">
        <f t="shared" si="0"/>
        <v>4.4000000000000004</v>
      </c>
      <c r="I5" s="3" t="s">
        <v>16</v>
      </c>
      <c r="J5" s="10"/>
    </row>
    <row r="6" spans="1:11" x14ac:dyDescent="0.25">
      <c r="A6" s="2">
        <v>4</v>
      </c>
      <c r="B6" s="2" t="s">
        <v>25</v>
      </c>
      <c r="C6" s="3">
        <v>4</v>
      </c>
      <c r="D6" s="3">
        <v>4</v>
      </c>
      <c r="E6" s="3">
        <v>3</v>
      </c>
      <c r="F6" s="3">
        <v>4</v>
      </c>
      <c r="G6" s="3">
        <v>4</v>
      </c>
      <c r="H6" s="9">
        <f t="shared" si="0"/>
        <v>3.8</v>
      </c>
      <c r="I6" s="3" t="s">
        <v>16</v>
      </c>
      <c r="J6" s="10"/>
    </row>
    <row r="7" spans="1:11" x14ac:dyDescent="0.25">
      <c r="A7" s="2">
        <v>5</v>
      </c>
      <c r="B7" s="2" t="s">
        <v>26</v>
      </c>
      <c r="C7" s="3">
        <v>8</v>
      </c>
      <c r="D7" s="3">
        <v>11</v>
      </c>
      <c r="E7" s="3">
        <v>7</v>
      </c>
      <c r="F7" s="3">
        <v>11</v>
      </c>
      <c r="G7" s="3">
        <v>10</v>
      </c>
      <c r="H7" s="9">
        <f t="shared" si="0"/>
        <v>9.4</v>
      </c>
      <c r="I7" s="3" t="s">
        <v>16</v>
      </c>
      <c r="J7" s="10"/>
    </row>
    <row r="8" spans="1:11" x14ac:dyDescent="0.25">
      <c r="A8" s="2">
        <v>6</v>
      </c>
      <c r="B8" s="2" t="s">
        <v>27</v>
      </c>
      <c r="C8" s="3">
        <v>9</v>
      </c>
      <c r="D8" s="3">
        <v>11</v>
      </c>
      <c r="E8" s="3">
        <v>7</v>
      </c>
      <c r="F8" s="3">
        <v>8</v>
      </c>
      <c r="G8" s="3">
        <v>9</v>
      </c>
      <c r="H8" s="9">
        <f t="shared" si="0"/>
        <v>8.8000000000000007</v>
      </c>
      <c r="I8" s="3" t="s">
        <v>16</v>
      </c>
      <c r="J8" s="10"/>
    </row>
    <row r="9" spans="1:11" x14ac:dyDescent="0.25">
      <c r="A9" s="2">
        <v>7</v>
      </c>
      <c r="B9" s="2" t="s">
        <v>28</v>
      </c>
      <c r="C9" s="3">
        <v>10</v>
      </c>
      <c r="D9" s="3">
        <v>11</v>
      </c>
      <c r="E9" s="3">
        <v>10</v>
      </c>
      <c r="F9" s="3">
        <v>9</v>
      </c>
      <c r="G9" s="3">
        <v>10</v>
      </c>
      <c r="H9" s="9">
        <f t="shared" si="0"/>
        <v>10</v>
      </c>
      <c r="I9" s="3" t="s">
        <v>16</v>
      </c>
      <c r="J9" s="10"/>
    </row>
    <row r="10" spans="1:11" x14ac:dyDescent="0.25">
      <c r="A10" s="2">
        <v>8</v>
      </c>
      <c r="B10" s="2" t="s">
        <v>29</v>
      </c>
      <c r="C10" s="3">
        <v>7</v>
      </c>
      <c r="D10" s="3">
        <v>11</v>
      </c>
      <c r="E10" s="3">
        <v>7</v>
      </c>
      <c r="F10" s="3">
        <v>6</v>
      </c>
      <c r="G10" s="3">
        <v>9</v>
      </c>
      <c r="H10" s="9">
        <f t="shared" si="0"/>
        <v>8</v>
      </c>
      <c r="I10" s="3" t="s">
        <v>16</v>
      </c>
      <c r="J10" s="10"/>
    </row>
    <row r="11" spans="1:11" x14ac:dyDescent="0.25">
      <c r="A11" s="2">
        <v>9</v>
      </c>
      <c r="B11" s="2" t="s">
        <v>30</v>
      </c>
      <c r="C11" s="3">
        <v>10</v>
      </c>
      <c r="D11" s="3">
        <v>11</v>
      </c>
      <c r="E11" s="3">
        <v>10</v>
      </c>
      <c r="F11" s="3">
        <v>11</v>
      </c>
      <c r="G11" s="3">
        <v>10</v>
      </c>
      <c r="H11" s="9">
        <f t="shared" si="0"/>
        <v>10.4</v>
      </c>
      <c r="I11" s="3" t="s">
        <v>16</v>
      </c>
      <c r="J11" s="10"/>
    </row>
    <row r="12" spans="1:11" x14ac:dyDescent="0.25">
      <c r="A12" s="16"/>
      <c r="B12" s="19"/>
      <c r="C12" s="18"/>
      <c r="D12" s="18"/>
      <c r="E12" s="18"/>
      <c r="F12" s="18"/>
      <c r="G12" s="18"/>
      <c r="H12" s="20"/>
      <c r="J12" s="10"/>
    </row>
    <row r="13" spans="1:11" x14ac:dyDescent="0.25">
      <c r="A13" s="16"/>
      <c r="B13" s="19"/>
      <c r="C13" s="18"/>
      <c r="D13" s="18"/>
      <c r="E13" s="18"/>
      <c r="F13" s="18"/>
      <c r="G13" s="18"/>
      <c r="H13" s="21"/>
    </row>
    <row r="14" spans="1:11" x14ac:dyDescent="0.25">
      <c r="A14" s="18"/>
      <c r="B14" s="5" t="s">
        <v>3</v>
      </c>
      <c r="C14" s="9">
        <f>AVERAGE(C3:C12)</f>
        <v>7.8888888888888893</v>
      </c>
      <c r="D14" s="9">
        <f>AVERAGE(D3:D12)</f>
        <v>9.5555555555555554</v>
      </c>
      <c r="E14" s="9">
        <f>AVERAGE(E3:E12)</f>
        <v>7.4444444444444446</v>
      </c>
      <c r="F14" s="9">
        <f>AVERAGE(F3:F12)</f>
        <v>7.7777777777777777</v>
      </c>
      <c r="G14" s="9">
        <f>AVERAGE(G3:G12)</f>
        <v>8.7777777777777786</v>
      </c>
      <c r="H14" s="14">
        <f>AVERAGE(C14:G14)</f>
        <v>8.2888888888888879</v>
      </c>
      <c r="I14" s="10"/>
    </row>
    <row r="15" spans="1:11" x14ac:dyDescent="0.25">
      <c r="A15" s="18"/>
      <c r="B15" s="5" t="s">
        <v>4</v>
      </c>
      <c r="C15" s="4">
        <f>COUNTIF(C3:C12,"&lt;4")</f>
        <v>0</v>
      </c>
      <c r="D15" s="4">
        <f>COUNTIF(D3:D12,"&lt;4")</f>
        <v>0</v>
      </c>
      <c r="E15" s="4">
        <f>COUNTIF(E3:E12,"&lt;4")</f>
        <v>1</v>
      </c>
      <c r="F15" s="4">
        <f>COUNTIF(F3:F12,"&lt;4")</f>
        <v>0</v>
      </c>
      <c r="G15" s="4">
        <f>COUNTIF(G3:G12,"&lt;4")</f>
        <v>0</v>
      </c>
      <c r="H15" s="4"/>
    </row>
    <row r="16" spans="1:11" x14ac:dyDescent="0.25">
      <c r="A16" s="18"/>
      <c r="B16" s="5" t="s">
        <v>5</v>
      </c>
      <c r="C16" s="13">
        <f>C15/COUNTA(C15)</f>
        <v>0</v>
      </c>
      <c r="D16" s="13">
        <f t="shared" ref="D16:G16" si="1">D15/COUNTA(D15)</f>
        <v>0</v>
      </c>
      <c r="E16" s="13">
        <f t="shared" si="1"/>
        <v>1</v>
      </c>
      <c r="F16" s="13">
        <f t="shared" si="1"/>
        <v>0</v>
      </c>
      <c r="G16" s="13">
        <f t="shared" si="1"/>
        <v>0</v>
      </c>
      <c r="H16" s="15">
        <f>AVERAGE(C16:G16)</f>
        <v>0.2</v>
      </c>
    </row>
    <row r="17" spans="1:8" x14ac:dyDescent="0.25">
      <c r="A17" s="18"/>
      <c r="B17" s="5" t="s">
        <v>6</v>
      </c>
      <c r="C17" s="4">
        <f>COUNTIFS(C3:C12,"&gt;=4",C3:C12,"&lt;7")</f>
        <v>2</v>
      </c>
      <c r="D17" s="4">
        <f>COUNTIFS(D3:D12,"&gt;=4",D3:D12,"&lt;7")</f>
        <v>2</v>
      </c>
      <c r="E17" s="4">
        <f>COUNTIFS(E3:E12,"&gt;=4",E3:E12,"&lt;7")</f>
        <v>1</v>
      </c>
      <c r="F17" s="4">
        <f>COUNTIFS(F3:F12,"&gt;=4",F3:F12,"&lt;7")</f>
        <v>4</v>
      </c>
      <c r="G17" s="4">
        <f>COUNTIFS(G3:G12,"&gt;=4",G3:G12,"&lt;7")</f>
        <v>2</v>
      </c>
      <c r="H17" s="4"/>
    </row>
    <row r="18" spans="1:8" x14ac:dyDescent="0.25">
      <c r="A18" s="18"/>
      <c r="B18" s="5" t="s">
        <v>7</v>
      </c>
      <c r="C18" s="13">
        <f>C17/COUNTA(C3:C12)</f>
        <v>0.22222222222222221</v>
      </c>
      <c r="D18" s="13">
        <f>D17/COUNTA(D3:D12)</f>
        <v>0.22222222222222221</v>
      </c>
      <c r="E18" s="13">
        <f>E17/COUNTA(E3:E12)</f>
        <v>0.1111111111111111</v>
      </c>
      <c r="F18" s="13">
        <f>F17/COUNTA(F3:F12)</f>
        <v>0.44444444444444442</v>
      </c>
      <c r="G18" s="13">
        <f>G17/COUNTA(G3:G12)</f>
        <v>0.22222222222222221</v>
      </c>
      <c r="H18" s="15">
        <f>AVERAGE(C18:G18)</f>
        <v>0.24444444444444446</v>
      </c>
    </row>
    <row r="19" spans="1:8" x14ac:dyDescent="0.25">
      <c r="A19" s="18"/>
      <c r="B19" s="5" t="s">
        <v>8</v>
      </c>
      <c r="C19" s="4">
        <f>COUNTIFS(C3:C12,"&gt;=7",C3:C12,"&lt;10")</f>
        <v>4</v>
      </c>
      <c r="D19" s="4">
        <f>COUNTIFS(D3:D12,"&gt;=7",D3:D12,"&lt;10")</f>
        <v>0</v>
      </c>
      <c r="E19" s="4">
        <f>COUNTIFS(E3:E12,"&gt;=7",E3:E12,"&lt;10")</f>
        <v>4</v>
      </c>
      <c r="F19" s="4">
        <f>COUNTIFS(F3:F12,"&gt;=7",F3:F12,"&lt;10")</f>
        <v>2</v>
      </c>
      <c r="G19" s="4">
        <f>COUNTIFS(G3:G12,"&gt;=7",G3:G12,"&lt;10")</f>
        <v>2</v>
      </c>
      <c r="H19" s="4"/>
    </row>
    <row r="20" spans="1:8" x14ac:dyDescent="0.25">
      <c r="A20" s="18"/>
      <c r="B20" s="5" t="s">
        <v>9</v>
      </c>
      <c r="C20" s="13">
        <f>C19/COUNTA(C3:C12)</f>
        <v>0.44444444444444442</v>
      </c>
      <c r="D20" s="13">
        <f>D19/COUNTA(D3:D12)</f>
        <v>0</v>
      </c>
      <c r="E20" s="13">
        <f>E19/COUNTA(E3:E12)</f>
        <v>0.44444444444444442</v>
      </c>
      <c r="F20" s="13">
        <f>F19/COUNTA(F3:F12)</f>
        <v>0.22222222222222221</v>
      </c>
      <c r="G20" s="13">
        <f>G19/COUNTA(G3:G12)</f>
        <v>0.22222222222222221</v>
      </c>
      <c r="H20" s="15">
        <f>AVERAGE(C20:G20)</f>
        <v>0.26666666666666672</v>
      </c>
    </row>
    <row r="21" spans="1:8" x14ac:dyDescent="0.25">
      <c r="A21" s="18"/>
      <c r="B21" s="6" t="s">
        <v>10</v>
      </c>
      <c r="C21" s="4">
        <f>COUNTIF(C3:C12,"&gt;=10")</f>
        <v>3</v>
      </c>
      <c r="D21" s="4">
        <f>COUNTIF(D3:D12,"&gt;=10")</f>
        <v>7</v>
      </c>
      <c r="E21" s="4">
        <f>COUNTIF(E3:E12,"&gt;=10")</f>
        <v>3</v>
      </c>
      <c r="F21" s="4">
        <f>COUNTIF(F3:F12,"&gt;=10")</f>
        <v>3</v>
      </c>
      <c r="G21" s="4">
        <f>COUNTIF(G3:G12,"&gt;=10")</f>
        <v>5</v>
      </c>
      <c r="H21" s="4"/>
    </row>
    <row r="22" spans="1:8" x14ac:dyDescent="0.25">
      <c r="A22" s="18"/>
      <c r="B22" s="6" t="s">
        <v>11</v>
      </c>
      <c r="C22" s="13">
        <f>C21/COUNTA(C3:C12)</f>
        <v>0.33333333333333331</v>
      </c>
      <c r="D22" s="13">
        <f>D21/COUNTA(D3:D12)</f>
        <v>0.77777777777777779</v>
      </c>
      <c r="E22" s="13">
        <f>E21/COUNTA(E3:E12)</f>
        <v>0.33333333333333331</v>
      </c>
      <c r="F22" s="13">
        <f>F21/COUNTA(F3:F12)</f>
        <v>0.33333333333333331</v>
      </c>
      <c r="G22" s="13">
        <f>G21/COUNTA(G3:G12)</f>
        <v>0.55555555555555558</v>
      </c>
      <c r="H22" s="15">
        <f>AVERAGE(C22:G22)</f>
        <v>0.46666666666666662</v>
      </c>
    </row>
    <row r="23" spans="1:8" ht="30.75" customHeight="1" x14ac:dyDescent="0.25">
      <c r="A23" s="18"/>
      <c r="B23" s="5" t="s">
        <v>12</v>
      </c>
      <c r="C23" s="12">
        <f>SUM(C18,C20,C22)</f>
        <v>1</v>
      </c>
      <c r="D23" s="12">
        <f t="shared" ref="D23:G23" si="2">SUM(D18,D20,D22)</f>
        <v>1</v>
      </c>
      <c r="E23" s="12">
        <f t="shared" si="2"/>
        <v>0.88888888888888884</v>
      </c>
      <c r="F23" s="12">
        <f t="shared" si="2"/>
        <v>1</v>
      </c>
      <c r="G23" s="12">
        <f t="shared" si="2"/>
        <v>1</v>
      </c>
      <c r="H23" s="15">
        <f>AVERAGE(C23:G23)</f>
        <v>0.97777777777777786</v>
      </c>
    </row>
    <row r="24" spans="1:8" x14ac:dyDescent="0.25">
      <c r="A24" s="18"/>
      <c r="B24" s="6" t="s">
        <v>13</v>
      </c>
      <c r="C24" s="12">
        <f>C20+C22</f>
        <v>0.77777777777777768</v>
      </c>
      <c r="D24" s="12">
        <f t="shared" ref="D24:G24" si="3">D20+D22</f>
        <v>0.77777777777777779</v>
      </c>
      <c r="E24" s="12">
        <f t="shared" si="3"/>
        <v>0.77777777777777768</v>
      </c>
      <c r="F24" s="12">
        <f t="shared" si="3"/>
        <v>0.55555555555555558</v>
      </c>
      <c r="G24" s="12">
        <f t="shared" si="3"/>
        <v>0.77777777777777779</v>
      </c>
      <c r="H24" s="15">
        <f>AVERAGE(C24:G24)</f>
        <v>0.73333333333333317</v>
      </c>
    </row>
    <row r="25" spans="1:8" x14ac:dyDescent="0.25">
      <c r="A25" s="18"/>
      <c r="B25" s="6" t="s">
        <v>14</v>
      </c>
      <c r="C25" s="9">
        <f>(C15*16+C17*36+C19*64+C21*100)/COUNTA(C3:C12)</f>
        <v>69.777777777777771</v>
      </c>
      <c r="D25" s="9">
        <f>(D15*16+D17*36+D19*64+D21*100)/COUNTA(D3:D12)</f>
        <v>85.777777777777771</v>
      </c>
      <c r="E25" s="9">
        <f>(E15*16+E17*36+E19*64+E21*100)/COUNTA(E3:E12)</f>
        <v>67.555555555555557</v>
      </c>
      <c r="F25" s="9">
        <f>(F15*16+F17*36+F19*64+F21*100)/COUNTA(F3:F12)</f>
        <v>63.555555555555557</v>
      </c>
      <c r="G25" s="9">
        <f>(G15*16+G17*36+G19*64+G21*100)/COUNTA(G3:G12)</f>
        <v>77.777777777777771</v>
      </c>
      <c r="H25" s="17">
        <f>AVERAGE(C25:G25)</f>
        <v>72.888888888888886</v>
      </c>
    </row>
  </sheetData>
  <mergeCells count="1">
    <mergeCell ref="A1:H1"/>
  </mergeCells>
  <conditionalFormatting sqref="H3:H7 H9:H12">
    <cfRule type="cellIs" dxfId="21" priority="12" stopIfTrue="1" operator="between">
      <formula>7</formula>
      <formula>9.9</formula>
    </cfRule>
    <cfRule type="cellIs" dxfId="20" priority="13" stopIfTrue="1" operator="greaterThanOrEqual">
      <formula>10</formula>
    </cfRule>
    <cfRule type="cellIs" dxfId="19" priority="14" stopIfTrue="1" operator="between">
      <formula>1</formula>
      <formula>3.9</formula>
    </cfRule>
    <cfRule type="cellIs" dxfId="18" priority="15" stopIfTrue="1" operator="greaterThanOrEqual">
      <formula>10</formula>
    </cfRule>
    <cfRule type="cellIs" dxfId="17" priority="16" stopIfTrue="1" operator="between">
      <formula>4</formula>
      <formula>6.9</formula>
    </cfRule>
    <cfRule type="cellIs" dxfId="16" priority="17" stopIfTrue="1" operator="between">
      <formula>4</formula>
      <formula>6.9</formula>
    </cfRule>
    <cfRule type="cellIs" dxfId="15" priority="18" stopIfTrue="1" operator="between">
      <formula>7</formula>
      <formula>9.9</formula>
    </cfRule>
    <cfRule type="cellIs" dxfId="14" priority="19" stopIfTrue="1" operator="greaterThanOrEqual">
      <formula>10</formula>
    </cfRule>
    <cfRule type="cellIs" dxfId="13" priority="20" stopIfTrue="1" operator="between">
      <formula>7</formula>
      <formula>9.9</formula>
    </cfRule>
    <cfRule type="cellIs" dxfId="12" priority="21" stopIfTrue="1" operator="between">
      <formula>4</formula>
      <formula>6.9</formula>
    </cfRule>
    <cfRule type="cellIs" dxfId="11" priority="22" stopIfTrue="1" operator="between">
      <formula>1</formula>
      <formula>3.9</formula>
    </cfRule>
  </conditionalFormatting>
  <conditionalFormatting sqref="H8">
    <cfRule type="cellIs" dxfId="10" priority="1" stopIfTrue="1" operator="between">
      <formula>7</formula>
      <formula>9.9</formula>
    </cfRule>
    <cfRule type="cellIs" dxfId="9" priority="2" stopIfTrue="1" operator="greaterThanOrEqual">
      <formula>10</formula>
    </cfRule>
    <cfRule type="cellIs" dxfId="8" priority="3" stopIfTrue="1" operator="between">
      <formula>1</formula>
      <formula>3.9</formula>
    </cfRule>
    <cfRule type="cellIs" dxfId="7" priority="4" stopIfTrue="1" operator="greaterThanOrEqual">
      <formula>10</formula>
    </cfRule>
    <cfRule type="cellIs" dxfId="6" priority="5" stopIfTrue="1" operator="between">
      <formula>4</formula>
      <formula>6.9</formula>
    </cfRule>
    <cfRule type="cellIs" dxfId="5" priority="6" stopIfTrue="1" operator="between">
      <formula>4</formula>
      <formula>6.9</formula>
    </cfRule>
    <cfRule type="cellIs" dxfId="4" priority="7" stopIfTrue="1" operator="between">
      <formula>7</formula>
      <formula>9.9</formula>
    </cfRule>
    <cfRule type="cellIs" dxfId="3" priority="8" stopIfTrue="1" operator="greaterThanOrEqual">
      <formula>10</formula>
    </cfRule>
    <cfRule type="cellIs" dxfId="2" priority="9" stopIfTrue="1" operator="between">
      <formula>7</formula>
      <formula>9.9</formula>
    </cfRule>
    <cfRule type="cellIs" dxfId="1" priority="10" stopIfTrue="1" operator="between">
      <formula>4</formula>
      <formula>6.9</formula>
    </cfRule>
    <cfRule type="cellIs" dxfId="0" priority="11" stopIfTrue="1" operator="between">
      <formula>1</formula>
      <formula>3.9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 семестр</vt:lpstr>
      <vt:lpstr>2 семестр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2020-12-05T15:31:10Z</dcterms:modified>
</cp:coreProperties>
</file>