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M48" i="1" l="1"/>
  <c r="L48" i="1"/>
  <c r="K48" i="1"/>
  <c r="J48" i="1"/>
  <c r="I48" i="1"/>
  <c r="H48" i="1"/>
  <c r="G48" i="1"/>
  <c r="F48" i="1"/>
  <c r="E48" i="1"/>
  <c r="D48" i="1"/>
  <c r="N48" i="1" s="1"/>
  <c r="C48" i="1"/>
  <c r="N47" i="1"/>
  <c r="N46" i="1"/>
  <c r="M44" i="1"/>
  <c r="L44" i="1"/>
  <c r="K44" i="1"/>
  <c r="J44" i="1"/>
  <c r="I44" i="1"/>
  <c r="H44" i="1"/>
  <c r="G44" i="1"/>
  <c r="F44" i="1"/>
  <c r="E44" i="1"/>
  <c r="D44" i="1"/>
  <c r="N44" i="1" s="1"/>
  <c r="C44" i="1"/>
  <c r="N43" i="1"/>
  <c r="N42" i="1"/>
  <c r="M40" i="1"/>
  <c r="L40" i="1"/>
  <c r="K40" i="1"/>
  <c r="J40" i="1"/>
  <c r="I40" i="1"/>
  <c r="H40" i="1"/>
  <c r="G40" i="1"/>
  <c r="F40" i="1"/>
  <c r="E40" i="1"/>
  <c r="D40" i="1"/>
  <c r="N40" i="1" s="1"/>
  <c r="C40" i="1"/>
  <c r="N39" i="1"/>
  <c r="N38" i="1"/>
  <c r="M36" i="1"/>
  <c r="L36" i="1"/>
  <c r="K36" i="1"/>
  <c r="J36" i="1"/>
  <c r="I36" i="1"/>
  <c r="G36" i="1"/>
  <c r="F36" i="1"/>
  <c r="E36" i="1"/>
  <c r="D36" i="1"/>
  <c r="C36" i="1"/>
  <c r="N36" i="1" s="1"/>
  <c r="N35" i="1"/>
  <c r="N34" i="1"/>
  <c r="M32" i="1"/>
  <c r="L32" i="1"/>
  <c r="K32" i="1"/>
  <c r="J32" i="1"/>
  <c r="I32" i="1"/>
  <c r="H32" i="1"/>
  <c r="G32" i="1"/>
  <c r="F32" i="1"/>
  <c r="E32" i="1"/>
  <c r="D32" i="1"/>
  <c r="C32" i="1"/>
  <c r="N32" i="1" s="1"/>
  <c r="N31" i="1"/>
  <c r="N30" i="1"/>
  <c r="M28" i="1"/>
  <c r="L28" i="1"/>
  <c r="K28" i="1"/>
  <c r="J28" i="1"/>
  <c r="I28" i="1"/>
  <c r="H28" i="1"/>
  <c r="G28" i="1"/>
  <c r="F28" i="1"/>
  <c r="E28" i="1"/>
  <c r="D28" i="1"/>
  <c r="C28" i="1"/>
  <c r="N28" i="1" s="1"/>
  <c r="N27" i="1"/>
  <c r="N26" i="1"/>
  <c r="M24" i="1"/>
  <c r="L24" i="1"/>
  <c r="K24" i="1"/>
  <c r="J24" i="1"/>
  <c r="I24" i="1"/>
  <c r="H24" i="1"/>
  <c r="G24" i="1"/>
  <c r="F24" i="1"/>
  <c r="E24" i="1"/>
  <c r="D24" i="1"/>
  <c r="C24" i="1"/>
  <c r="N24" i="1" s="1"/>
  <c r="N23" i="1"/>
  <c r="N22" i="1"/>
  <c r="M20" i="1"/>
  <c r="L20" i="1"/>
  <c r="K20" i="1"/>
  <c r="J20" i="1"/>
  <c r="I20" i="1"/>
  <c r="H20" i="1"/>
  <c r="G20" i="1"/>
  <c r="F20" i="1"/>
  <c r="E20" i="1"/>
  <c r="D20" i="1"/>
  <c r="C20" i="1"/>
  <c r="N20" i="1" s="1"/>
  <c r="N19" i="1"/>
  <c r="N18" i="1"/>
  <c r="M16" i="1"/>
  <c r="L16" i="1"/>
  <c r="K16" i="1"/>
  <c r="J16" i="1"/>
  <c r="I16" i="1"/>
  <c r="H16" i="1"/>
  <c r="G16" i="1"/>
  <c r="F16" i="1"/>
  <c r="E16" i="1"/>
  <c r="D16" i="1"/>
  <c r="C16" i="1"/>
  <c r="N16" i="1" s="1"/>
  <c r="N15" i="1"/>
  <c r="N14" i="1"/>
  <c r="M12" i="1"/>
  <c r="M13" i="1" s="1"/>
  <c r="M17" i="1" s="1"/>
  <c r="M21" i="1" s="1"/>
  <c r="M25" i="1" s="1"/>
  <c r="M29" i="1" s="1"/>
  <c r="M33" i="1" s="1"/>
  <c r="M37" i="1" s="1"/>
  <c r="M41" i="1" s="1"/>
  <c r="M45" i="1" s="1"/>
  <c r="M49" i="1" s="1"/>
  <c r="L12" i="1"/>
  <c r="L13" i="1" s="1"/>
  <c r="L17" i="1" s="1"/>
  <c r="L21" i="1" s="1"/>
  <c r="L25" i="1" s="1"/>
  <c r="L29" i="1" s="1"/>
  <c r="L33" i="1" s="1"/>
  <c r="L37" i="1" s="1"/>
  <c r="L41" i="1" s="1"/>
  <c r="L45" i="1" s="1"/>
  <c r="L49" i="1" s="1"/>
  <c r="K12" i="1"/>
  <c r="K13" i="1" s="1"/>
  <c r="K17" i="1" s="1"/>
  <c r="K21" i="1" s="1"/>
  <c r="K25" i="1" s="1"/>
  <c r="K29" i="1" s="1"/>
  <c r="K33" i="1" s="1"/>
  <c r="K37" i="1" s="1"/>
  <c r="K41" i="1" s="1"/>
  <c r="K45" i="1" s="1"/>
  <c r="K49" i="1" s="1"/>
  <c r="J12" i="1"/>
  <c r="J13" i="1" s="1"/>
  <c r="J17" i="1" s="1"/>
  <c r="J21" i="1" s="1"/>
  <c r="J25" i="1" s="1"/>
  <c r="J29" i="1" s="1"/>
  <c r="J33" i="1" s="1"/>
  <c r="J37" i="1" s="1"/>
  <c r="J41" i="1" s="1"/>
  <c r="J45" i="1" s="1"/>
  <c r="J49" i="1" s="1"/>
  <c r="I12" i="1"/>
  <c r="I13" i="1" s="1"/>
  <c r="I17" i="1" s="1"/>
  <c r="I21" i="1" s="1"/>
  <c r="I25" i="1" s="1"/>
  <c r="I29" i="1" s="1"/>
  <c r="I33" i="1" s="1"/>
  <c r="I37" i="1" s="1"/>
  <c r="I41" i="1" s="1"/>
  <c r="I45" i="1" s="1"/>
  <c r="I49" i="1" s="1"/>
  <c r="H12" i="1"/>
  <c r="H13" i="1" s="1"/>
  <c r="H17" i="1" s="1"/>
  <c r="H21" i="1" s="1"/>
  <c r="H25" i="1" s="1"/>
  <c r="H29" i="1" s="1"/>
  <c r="H33" i="1" s="1"/>
  <c r="H37" i="1" s="1"/>
  <c r="H41" i="1" s="1"/>
  <c r="H45" i="1" s="1"/>
  <c r="H49" i="1" s="1"/>
  <c r="G12" i="1"/>
  <c r="G13" i="1" s="1"/>
  <c r="G17" i="1" s="1"/>
  <c r="G21" i="1" s="1"/>
  <c r="G25" i="1" s="1"/>
  <c r="G29" i="1" s="1"/>
  <c r="G33" i="1" s="1"/>
  <c r="G37" i="1" s="1"/>
  <c r="G41" i="1" s="1"/>
  <c r="G45" i="1" s="1"/>
  <c r="G49" i="1" s="1"/>
  <c r="F12" i="1"/>
  <c r="F13" i="1" s="1"/>
  <c r="F17" i="1" s="1"/>
  <c r="F21" i="1" s="1"/>
  <c r="F25" i="1" s="1"/>
  <c r="F29" i="1" s="1"/>
  <c r="F33" i="1" s="1"/>
  <c r="F37" i="1" s="1"/>
  <c r="F41" i="1" s="1"/>
  <c r="F45" i="1" s="1"/>
  <c r="F49" i="1" s="1"/>
  <c r="E12" i="1"/>
  <c r="E13" i="1" s="1"/>
  <c r="E17" i="1" s="1"/>
  <c r="E21" i="1" s="1"/>
  <c r="E25" i="1" s="1"/>
  <c r="E29" i="1" s="1"/>
  <c r="E33" i="1" s="1"/>
  <c r="E37" i="1" s="1"/>
  <c r="E41" i="1" s="1"/>
  <c r="E45" i="1" s="1"/>
  <c r="E49" i="1" s="1"/>
  <c r="D12" i="1"/>
  <c r="D13" i="1" s="1"/>
  <c r="D17" i="1" s="1"/>
  <c r="D21" i="1" s="1"/>
  <c r="D25" i="1" s="1"/>
  <c r="D29" i="1" s="1"/>
  <c r="D33" i="1" s="1"/>
  <c r="D37" i="1" s="1"/>
  <c r="D41" i="1" s="1"/>
  <c r="D45" i="1" s="1"/>
  <c r="D49" i="1" s="1"/>
  <c r="C12" i="1"/>
  <c r="N12" i="1" s="1"/>
  <c r="N11" i="1"/>
  <c r="N10" i="1"/>
  <c r="C13" i="1" l="1"/>
  <c r="C17" i="1" l="1"/>
  <c r="N13" i="1"/>
  <c r="N17" i="1" l="1"/>
  <c r="C21" i="1"/>
  <c r="C25" i="1" l="1"/>
  <c r="N21" i="1"/>
  <c r="C29" i="1" l="1"/>
  <c r="N25" i="1"/>
  <c r="C33" i="1" l="1"/>
  <c r="N29" i="1"/>
  <c r="C37" i="1" l="1"/>
  <c r="N33" i="1"/>
  <c r="N37" i="1" l="1"/>
  <c r="C41" i="1"/>
  <c r="N41" i="1" l="1"/>
  <c r="C45" i="1"/>
  <c r="N45" i="1" l="1"/>
  <c r="C49" i="1"/>
  <c r="N49" i="1" s="1"/>
</calcChain>
</file>

<file path=xl/sharedStrings.xml><?xml version="1.0" encoding="utf-8"?>
<sst xmlns="http://schemas.openxmlformats.org/spreadsheetml/2006/main" count="35" uniqueCount="24">
  <si>
    <t>Недобоївська сільська рада</t>
  </si>
  <si>
    <t xml:space="preserve">                                                 КАРТКА</t>
  </si>
  <si>
    <t xml:space="preserve">АНАЛІТИЧНОГО ОБЛІКУ КАСОВИХ ВИДАТКІВ </t>
  </si>
  <si>
    <t xml:space="preserve">ПО КПК   0111020  Ставчанський НВК (Дошкільний підрозділ)  на 2018 рік </t>
  </si>
  <si>
    <t>№</t>
  </si>
  <si>
    <t xml:space="preserve">               Видатки за кодами економісної класифікації</t>
  </si>
  <si>
    <t>Дата</t>
  </si>
  <si>
    <t>МО</t>
  </si>
  <si>
    <t>Разом</t>
  </si>
  <si>
    <t>пед</t>
  </si>
  <si>
    <t>обл.</t>
  </si>
  <si>
    <t>заг</t>
  </si>
  <si>
    <t>спец</t>
  </si>
  <si>
    <t xml:space="preserve">Оборот за січень місяць </t>
  </si>
  <si>
    <t>З початку року</t>
  </si>
  <si>
    <t>Оборот за лютий місяць</t>
  </si>
  <si>
    <t>Оборот за березень місяць</t>
  </si>
  <si>
    <t>Оборот за квітень</t>
  </si>
  <si>
    <t>Оборот за травень</t>
  </si>
  <si>
    <t>Оборот за червень</t>
  </si>
  <si>
    <t>Оборот за липень</t>
  </si>
  <si>
    <t>Оборот за серпень</t>
  </si>
  <si>
    <t>Оборот за вересень</t>
  </si>
  <si>
    <t>Оборот за жовтень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</si>
</sst>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6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0" fillId="0" borderId="7" xfId="0" applyBorder="1"/>
    <xf numFmtId="0" fontId="4" fillId="0" borderId="2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7" xfId="0" applyNumberFormat="1" applyBorder="1"/>
    <xf numFmtId="0" fontId="0" fillId="0" borderId="7" xfId="0" applyNumberFormat="1" applyBorder="1"/>
    <xf numFmtId="0" fontId="0" fillId="0" borderId="11" xfId="0" applyNumberFormat="1" applyBorder="1"/>
    <xf numFmtId="0" fontId="0" fillId="0" borderId="11" xfId="0" applyNumberFormat="1" applyFont="1" applyBorder="1"/>
    <xf numFmtId="0" fontId="4" fillId="0" borderId="11" xfId="0" applyNumberFormat="1" applyFont="1" applyBorder="1"/>
    <xf numFmtId="0" fontId="0" fillId="0" borderId="5" xfId="0" applyNumberFormat="1" applyBorder="1"/>
    <xf numFmtId="0" fontId="4" fillId="0" borderId="5" xfId="0" applyNumberFormat="1" applyFont="1" applyBorder="1"/>
    <xf numFmtId="0" fontId="0" fillId="0" borderId="7" xfId="0" applyNumberFormat="1" applyFont="1" applyBorder="1"/>
    <xf numFmtId="0" fontId="4" fillId="0" borderId="7" xfId="0" applyNumberFormat="1" applyFont="1" applyBorder="1"/>
    <xf numFmtId="0" fontId="0" fillId="0" borderId="8" xfId="0" applyNumberFormat="1" applyBorder="1"/>
    <xf numFmtId="0" fontId="4" fillId="0" borderId="8" xfId="0" applyNumberFormat="1" applyFont="1" applyBorder="1"/>
    <xf numFmtId="164" fontId="0" fillId="0" borderId="11" xfId="0" applyNumberFormat="1" applyBorder="1"/>
    <xf numFmtId="0" fontId="0" fillId="0" borderId="11" xfId="0" applyBorder="1"/>
    <xf numFmtId="0" fontId="4" fillId="0" borderId="11" xfId="0" applyFont="1" applyBorder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view="pageBreakPreview" topLeftCell="A28" zoomScale="60" zoomScaleNormal="100" workbookViewId="0">
      <selection activeCell="R40" sqref="R40"/>
    </sheetView>
  </sheetViews>
  <sheetFormatPr defaultRowHeight="15" x14ac:dyDescent="0.25"/>
  <cols>
    <col min="14" max="14" width="10" customWidth="1"/>
  </cols>
  <sheetData>
    <row r="1" spans="1:14" x14ac:dyDescent="0.25">
      <c r="A1" t="s">
        <v>0</v>
      </c>
    </row>
    <row r="3" spans="1:14" ht="15.75" x14ac:dyDescent="0.25">
      <c r="A3" s="1"/>
      <c r="B3" s="1"/>
      <c r="C3" s="2" t="s">
        <v>1</v>
      </c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"/>
      <c r="B4" s="1"/>
      <c r="C4" s="3" t="s">
        <v>2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A5" s="1"/>
      <c r="B5" s="1"/>
      <c r="C5" s="2" t="s">
        <v>3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 ht="15.75" x14ac:dyDescent="0.25">
      <c r="A6" s="4"/>
      <c r="B6" s="4"/>
      <c r="C6" s="5"/>
      <c r="D6" s="5"/>
      <c r="E6" s="5"/>
      <c r="F6" s="5"/>
      <c r="G6" s="4"/>
      <c r="H6" s="4"/>
      <c r="I6" s="4"/>
      <c r="J6" s="4"/>
      <c r="K6" s="4"/>
      <c r="L6" s="4"/>
      <c r="M6" s="4"/>
      <c r="N6" s="4"/>
    </row>
    <row r="7" spans="1:14" x14ac:dyDescent="0.25">
      <c r="A7" s="6"/>
      <c r="B7" s="6" t="s">
        <v>4</v>
      </c>
      <c r="C7" s="7" t="s">
        <v>5</v>
      </c>
      <c r="D7" s="8"/>
      <c r="E7" s="8"/>
      <c r="F7" s="8"/>
      <c r="G7" s="8"/>
      <c r="H7" s="8"/>
      <c r="I7" s="8"/>
      <c r="J7" s="8"/>
      <c r="K7" s="8"/>
      <c r="L7" s="8"/>
      <c r="M7" s="9"/>
      <c r="N7" s="10"/>
    </row>
    <row r="8" spans="1:14" x14ac:dyDescent="0.25">
      <c r="A8" s="11" t="s">
        <v>6</v>
      </c>
      <c r="B8" s="12" t="s">
        <v>7</v>
      </c>
      <c r="C8" s="13">
        <v>2110</v>
      </c>
      <c r="D8" s="13">
        <v>2120</v>
      </c>
      <c r="E8" s="13">
        <v>2111</v>
      </c>
      <c r="F8" s="6">
        <v>2120</v>
      </c>
      <c r="G8" s="6">
        <v>2210</v>
      </c>
      <c r="H8" s="6">
        <v>2230</v>
      </c>
      <c r="I8" s="13">
        <v>2230</v>
      </c>
      <c r="J8" s="6">
        <v>2240</v>
      </c>
      <c r="K8" s="14">
        <v>2250</v>
      </c>
      <c r="L8" s="14">
        <v>2273</v>
      </c>
      <c r="M8" s="14">
        <v>2274</v>
      </c>
      <c r="N8" s="14" t="s">
        <v>8</v>
      </c>
    </row>
    <row r="9" spans="1:14" x14ac:dyDescent="0.25">
      <c r="A9" s="15"/>
      <c r="B9" s="15"/>
      <c r="C9" s="15" t="s">
        <v>9</v>
      </c>
      <c r="D9" s="15" t="s">
        <v>9</v>
      </c>
      <c r="E9" s="15" t="s">
        <v>10</v>
      </c>
      <c r="F9" s="15" t="s">
        <v>10</v>
      </c>
      <c r="G9" s="15"/>
      <c r="H9" s="15" t="s">
        <v>11</v>
      </c>
      <c r="I9" s="15" t="s">
        <v>12</v>
      </c>
      <c r="J9" s="15"/>
      <c r="K9" s="16"/>
      <c r="L9" s="16"/>
      <c r="M9" s="16"/>
      <c r="N9" s="16"/>
    </row>
    <row r="10" spans="1:14" x14ac:dyDescent="0.25">
      <c r="A10" s="17">
        <v>41670</v>
      </c>
      <c r="B10" s="18">
        <v>5</v>
      </c>
      <c r="C10" s="19">
        <v>17581.95</v>
      </c>
      <c r="D10" s="19">
        <v>3868.03</v>
      </c>
      <c r="E10" s="20">
        <v>14832.89</v>
      </c>
      <c r="F10" s="19">
        <v>3058.47</v>
      </c>
      <c r="G10" s="19"/>
      <c r="H10" s="19"/>
      <c r="I10" s="21"/>
      <c r="J10" s="19"/>
      <c r="K10" s="19"/>
      <c r="L10" s="19"/>
      <c r="M10" s="22"/>
      <c r="N10" s="23">
        <f>SUM(C10+D10+E10+I10+F10+G10+J10+K10+L10+M10+H10)</f>
        <v>39341.339999999997</v>
      </c>
    </row>
    <row r="11" spans="1:14" x14ac:dyDescent="0.25">
      <c r="A11" s="17"/>
      <c r="B11" s="18">
        <v>6</v>
      </c>
      <c r="C11" s="18"/>
      <c r="D11" s="18"/>
      <c r="E11" s="24"/>
      <c r="F11" s="18"/>
      <c r="G11" s="18"/>
      <c r="H11" s="18">
        <v>2630.39</v>
      </c>
      <c r="I11" s="25">
        <v>2004.83</v>
      </c>
      <c r="J11" s="18"/>
      <c r="K11" s="18"/>
      <c r="L11" s="18"/>
      <c r="M11" s="26"/>
      <c r="N11" s="23">
        <f t="shared" ref="N11:N49" si="0">SUM(C11+D11+E11+I11+F11+G11+J11+K11+L11+M11+H11)</f>
        <v>4635.2199999999993</v>
      </c>
    </row>
    <row r="12" spans="1:14" x14ac:dyDescent="0.25">
      <c r="A12" s="33" t="s">
        <v>13</v>
      </c>
      <c r="B12" s="34"/>
      <c r="C12" s="25">
        <f>SUM(C10)</f>
        <v>17581.95</v>
      </c>
      <c r="D12" s="25">
        <f>SUM(D10)</f>
        <v>3868.03</v>
      </c>
      <c r="E12" s="25">
        <f>SUM(E10)</f>
        <v>14832.89</v>
      </c>
      <c r="F12" s="25">
        <f>SUM(F10)</f>
        <v>3058.47</v>
      </c>
      <c r="G12" s="25">
        <f>SUM(G10)</f>
        <v>0</v>
      </c>
      <c r="H12" s="25">
        <f>H11</f>
        <v>2630.39</v>
      </c>
      <c r="I12" s="25">
        <f>SUM(I10:I11)</f>
        <v>2004.83</v>
      </c>
      <c r="J12" s="25">
        <f>SUM(J10)</f>
        <v>0</v>
      </c>
      <c r="K12" s="25">
        <f>SUM(K10)</f>
        <v>0</v>
      </c>
      <c r="L12" s="25">
        <f>SUM(L10)</f>
        <v>0</v>
      </c>
      <c r="M12" s="27">
        <f>SUM(M10)</f>
        <v>0</v>
      </c>
      <c r="N12" s="23">
        <f t="shared" si="0"/>
        <v>43976.56</v>
      </c>
    </row>
    <row r="13" spans="1:14" x14ac:dyDescent="0.25">
      <c r="A13" s="35" t="s">
        <v>14</v>
      </c>
      <c r="B13" s="36"/>
      <c r="C13" s="21">
        <f>SUM(C12)</f>
        <v>17581.95</v>
      </c>
      <c r="D13" s="21">
        <f t="shared" ref="D13:M13" si="1">SUM(D12)</f>
        <v>3868.03</v>
      </c>
      <c r="E13" s="21">
        <f t="shared" si="1"/>
        <v>14832.89</v>
      </c>
      <c r="F13" s="21">
        <f t="shared" si="1"/>
        <v>3058.47</v>
      </c>
      <c r="G13" s="21">
        <f t="shared" si="1"/>
        <v>0</v>
      </c>
      <c r="H13" s="21">
        <f t="shared" si="1"/>
        <v>2630.39</v>
      </c>
      <c r="I13" s="21">
        <f t="shared" si="1"/>
        <v>2004.83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3">
        <f t="shared" si="0"/>
        <v>43976.56</v>
      </c>
    </row>
    <row r="14" spans="1:14" x14ac:dyDescent="0.25">
      <c r="A14" s="28">
        <v>41698</v>
      </c>
      <c r="B14" s="29">
        <v>5</v>
      </c>
      <c r="C14" s="19">
        <v>18001.61</v>
      </c>
      <c r="D14" s="19">
        <v>4657.82</v>
      </c>
      <c r="E14" s="20">
        <v>14832.89</v>
      </c>
      <c r="F14" s="19">
        <v>3468.01</v>
      </c>
      <c r="G14" s="19"/>
      <c r="H14" s="19"/>
      <c r="I14" s="21"/>
      <c r="J14" s="19"/>
      <c r="K14" s="19"/>
      <c r="L14" s="19"/>
      <c r="M14" s="22"/>
      <c r="N14" s="23">
        <f t="shared" si="0"/>
        <v>40960.33</v>
      </c>
    </row>
    <row r="15" spans="1:14" x14ac:dyDescent="0.25">
      <c r="A15" s="17">
        <v>42063</v>
      </c>
      <c r="B15" s="12">
        <v>6</v>
      </c>
      <c r="C15" s="19"/>
      <c r="D15" s="19"/>
      <c r="E15" s="20"/>
      <c r="F15" s="19"/>
      <c r="G15" s="19"/>
      <c r="H15" s="19">
        <v>1663.47</v>
      </c>
      <c r="I15" s="21">
        <v>2912.67</v>
      </c>
      <c r="J15" s="19">
        <v>283.33</v>
      </c>
      <c r="K15" s="19"/>
      <c r="L15" s="19"/>
      <c r="M15" s="22"/>
      <c r="N15" s="23">
        <f t="shared" si="0"/>
        <v>4859.47</v>
      </c>
    </row>
    <row r="16" spans="1:14" x14ac:dyDescent="0.25">
      <c r="A16" s="33" t="s">
        <v>15</v>
      </c>
      <c r="B16" s="34"/>
      <c r="C16" s="21">
        <f>SUM(C14:C15)</f>
        <v>18001.61</v>
      </c>
      <c r="D16" s="21">
        <f>SUM(D14:D15)</f>
        <v>4657.82</v>
      </c>
      <c r="E16" s="20">
        <f>SUM(E14)</f>
        <v>14832.89</v>
      </c>
      <c r="F16" s="20">
        <f>SUM(F14)</f>
        <v>3468.01</v>
      </c>
      <c r="G16" s="21">
        <f t="shared" ref="G16:M16" si="2">SUM(G14:G15)</f>
        <v>0</v>
      </c>
      <c r="H16" s="21">
        <f>H15</f>
        <v>1663.47</v>
      </c>
      <c r="I16" s="21">
        <f t="shared" si="2"/>
        <v>2912.67</v>
      </c>
      <c r="J16" s="21">
        <f t="shared" si="2"/>
        <v>283.33</v>
      </c>
      <c r="K16" s="21">
        <f t="shared" si="2"/>
        <v>0</v>
      </c>
      <c r="L16" s="21">
        <f t="shared" si="2"/>
        <v>0</v>
      </c>
      <c r="M16" s="23">
        <f t="shared" si="2"/>
        <v>0</v>
      </c>
      <c r="N16" s="23">
        <f t="shared" si="0"/>
        <v>45819.8</v>
      </c>
    </row>
    <row r="17" spans="1:14" x14ac:dyDescent="0.25">
      <c r="A17" s="31" t="s">
        <v>14</v>
      </c>
      <c r="B17" s="37"/>
      <c r="C17" s="21">
        <f>SUM(C13+C16)</f>
        <v>35583.56</v>
      </c>
      <c r="D17" s="21">
        <f t="shared" ref="D17:M17" si="3">SUM(D13+D16)</f>
        <v>8525.85</v>
      </c>
      <c r="E17" s="21">
        <f t="shared" si="3"/>
        <v>29665.78</v>
      </c>
      <c r="F17" s="21">
        <f t="shared" si="3"/>
        <v>6526.48</v>
      </c>
      <c r="G17" s="21">
        <f t="shared" si="3"/>
        <v>0</v>
      </c>
      <c r="H17" s="21">
        <f t="shared" si="3"/>
        <v>4293.8599999999997</v>
      </c>
      <c r="I17" s="21">
        <f t="shared" si="3"/>
        <v>4917.5</v>
      </c>
      <c r="J17" s="21">
        <f t="shared" si="3"/>
        <v>283.33</v>
      </c>
      <c r="K17" s="21">
        <f t="shared" si="3"/>
        <v>0</v>
      </c>
      <c r="L17" s="21">
        <f t="shared" si="3"/>
        <v>0</v>
      </c>
      <c r="M17" s="21">
        <f t="shared" si="3"/>
        <v>0</v>
      </c>
      <c r="N17" s="23">
        <f t="shared" si="0"/>
        <v>89796.36</v>
      </c>
    </row>
    <row r="18" spans="1:14" x14ac:dyDescent="0.25">
      <c r="A18" s="28">
        <v>42094</v>
      </c>
      <c r="B18" s="29">
        <v>5</v>
      </c>
      <c r="C18" s="19">
        <v>17581.95</v>
      </c>
      <c r="D18" s="19">
        <v>3868.03</v>
      </c>
      <c r="E18" s="20">
        <v>14832.89</v>
      </c>
      <c r="F18" s="19">
        <v>3058.47</v>
      </c>
      <c r="G18" s="19"/>
      <c r="H18" s="19"/>
      <c r="I18" s="21"/>
      <c r="J18" s="19"/>
      <c r="K18" s="19"/>
      <c r="L18" s="19"/>
      <c r="M18" s="22"/>
      <c r="N18" s="23">
        <f t="shared" si="0"/>
        <v>39341.339999999997</v>
      </c>
    </row>
    <row r="19" spans="1:14" x14ac:dyDescent="0.25">
      <c r="A19" s="17">
        <v>42094</v>
      </c>
      <c r="B19" s="12">
        <v>6</v>
      </c>
      <c r="C19" s="19"/>
      <c r="D19" s="19"/>
      <c r="E19" s="20"/>
      <c r="F19" s="19"/>
      <c r="G19" s="19"/>
      <c r="H19" s="19">
        <v>964.69</v>
      </c>
      <c r="I19" s="21">
        <v>4335.45</v>
      </c>
      <c r="J19" s="19"/>
      <c r="K19" s="19"/>
      <c r="L19" s="19"/>
      <c r="M19" s="22"/>
      <c r="N19" s="23">
        <f t="shared" si="0"/>
        <v>5300.1399999999994</v>
      </c>
    </row>
    <row r="20" spans="1:14" x14ac:dyDescent="0.25">
      <c r="A20" s="30" t="s">
        <v>16</v>
      </c>
      <c r="B20" s="29"/>
      <c r="C20" s="21">
        <f>SUM(C18:C19)</f>
        <v>17581.95</v>
      </c>
      <c r="D20" s="21">
        <f>SUM(D18:D19)</f>
        <v>3868.03</v>
      </c>
      <c r="E20" s="20">
        <f>SUM(E18)</f>
        <v>14832.89</v>
      </c>
      <c r="F20" s="20">
        <f>SUM(F18)</f>
        <v>3058.47</v>
      </c>
      <c r="G20" s="21">
        <f t="shared" ref="G20:M20" si="4">SUM(G18:G19)</f>
        <v>0</v>
      </c>
      <c r="H20" s="21">
        <f>H19</f>
        <v>964.69</v>
      </c>
      <c r="I20" s="21">
        <f t="shared" si="4"/>
        <v>4335.45</v>
      </c>
      <c r="J20" s="21">
        <f t="shared" si="4"/>
        <v>0</v>
      </c>
      <c r="K20" s="21">
        <f t="shared" si="4"/>
        <v>0</v>
      </c>
      <c r="L20" s="21">
        <f t="shared" si="4"/>
        <v>0</v>
      </c>
      <c r="M20" s="23">
        <f t="shared" si="4"/>
        <v>0</v>
      </c>
      <c r="N20" s="23">
        <f>SUM(C20+D20+E20+I20+F20+G20+J20+K20+L20+M20+H20)</f>
        <v>44641.479999999996</v>
      </c>
    </row>
    <row r="21" spans="1:14" x14ac:dyDescent="0.25">
      <c r="A21" s="30" t="s">
        <v>14</v>
      </c>
      <c r="B21" s="29"/>
      <c r="C21" s="21">
        <f>SUM(C17+C20)</f>
        <v>53165.509999999995</v>
      </c>
      <c r="D21" s="21">
        <f t="shared" ref="D21:M21" si="5">SUM(D17+D20)</f>
        <v>12393.880000000001</v>
      </c>
      <c r="E21" s="21">
        <f t="shared" si="5"/>
        <v>44498.67</v>
      </c>
      <c r="F21" s="21">
        <f t="shared" si="5"/>
        <v>9584.9499999999989</v>
      </c>
      <c r="G21" s="21">
        <f t="shared" si="5"/>
        <v>0</v>
      </c>
      <c r="H21" s="21">
        <f t="shared" si="5"/>
        <v>5258.5499999999993</v>
      </c>
      <c r="I21" s="21">
        <f t="shared" si="5"/>
        <v>9252.9500000000007</v>
      </c>
      <c r="J21" s="21">
        <f t="shared" si="5"/>
        <v>283.33</v>
      </c>
      <c r="K21" s="21">
        <f t="shared" si="5"/>
        <v>0</v>
      </c>
      <c r="L21" s="21">
        <f t="shared" si="5"/>
        <v>0</v>
      </c>
      <c r="M21" s="21">
        <f t="shared" si="5"/>
        <v>0</v>
      </c>
      <c r="N21" s="23">
        <f t="shared" si="0"/>
        <v>134437.84</v>
      </c>
    </row>
    <row r="22" spans="1:14" x14ac:dyDescent="0.25">
      <c r="A22" s="28">
        <v>42124</v>
      </c>
      <c r="B22" s="29">
        <v>5</v>
      </c>
      <c r="C22" s="19">
        <v>18890.46</v>
      </c>
      <c r="D22" s="19">
        <v>4155.8999999999996</v>
      </c>
      <c r="E22" s="20">
        <v>14832.89</v>
      </c>
      <c r="F22" s="19">
        <v>3058.47</v>
      </c>
      <c r="G22" s="19"/>
      <c r="H22" s="19"/>
      <c r="I22" s="21"/>
      <c r="J22" s="19"/>
      <c r="K22" s="19"/>
      <c r="L22" s="19"/>
      <c r="M22" s="22"/>
      <c r="N22" s="23">
        <f t="shared" si="0"/>
        <v>40937.72</v>
      </c>
    </row>
    <row r="23" spans="1:14" x14ac:dyDescent="0.25">
      <c r="A23" s="28"/>
      <c r="B23" s="29">
        <v>6</v>
      </c>
      <c r="C23" s="19"/>
      <c r="D23" s="19"/>
      <c r="E23" s="21"/>
      <c r="F23" s="19"/>
      <c r="G23" s="19"/>
      <c r="H23" s="19">
        <v>1432.54</v>
      </c>
      <c r="I23" s="21">
        <v>4892.18</v>
      </c>
      <c r="J23" s="19"/>
      <c r="K23" s="19"/>
      <c r="L23" s="19"/>
      <c r="M23" s="22"/>
      <c r="N23" s="23">
        <f t="shared" si="0"/>
        <v>6324.72</v>
      </c>
    </row>
    <row r="24" spans="1:14" x14ac:dyDescent="0.25">
      <c r="A24" s="31" t="s">
        <v>17</v>
      </c>
      <c r="B24" s="32"/>
      <c r="C24" s="21">
        <f>SUM(C22:C22)</f>
        <v>18890.46</v>
      </c>
      <c r="D24" s="21">
        <f>SUM(D22:D22)</f>
        <v>4155.8999999999996</v>
      </c>
      <c r="E24" s="21">
        <f>SUM(E22)</f>
        <v>14832.89</v>
      </c>
      <c r="F24" s="21">
        <f>SUM(F22)</f>
        <v>3058.47</v>
      </c>
      <c r="G24" s="21">
        <f>SUM(G22:G22)</f>
        <v>0</v>
      </c>
      <c r="H24" s="21">
        <f t="shared" ref="H24:M24" si="6">H23</f>
        <v>1432.54</v>
      </c>
      <c r="I24" s="21">
        <f t="shared" si="6"/>
        <v>4892.18</v>
      </c>
      <c r="J24" s="21">
        <f t="shared" si="6"/>
        <v>0</v>
      </c>
      <c r="K24" s="21">
        <f t="shared" si="6"/>
        <v>0</v>
      </c>
      <c r="L24" s="21">
        <f t="shared" si="6"/>
        <v>0</v>
      </c>
      <c r="M24" s="21">
        <f t="shared" si="6"/>
        <v>0</v>
      </c>
      <c r="N24" s="23">
        <f>SUM(C24+D24+E24+I24+F24+G24+J24+K24+L24+M24+H24)</f>
        <v>47262.44</v>
      </c>
    </row>
    <row r="25" spans="1:14" x14ac:dyDescent="0.25">
      <c r="A25" s="31" t="s">
        <v>14</v>
      </c>
      <c r="B25" s="32"/>
      <c r="C25" s="21">
        <f>SUM(C21+C24)</f>
        <v>72055.97</v>
      </c>
      <c r="D25" s="21">
        <f t="shared" ref="D25:M25" si="7">SUM(D21+D24)</f>
        <v>16549.78</v>
      </c>
      <c r="E25" s="21">
        <f t="shared" si="7"/>
        <v>59331.56</v>
      </c>
      <c r="F25" s="21">
        <f t="shared" si="7"/>
        <v>12643.419999999998</v>
      </c>
      <c r="G25" s="21">
        <f t="shared" si="7"/>
        <v>0</v>
      </c>
      <c r="H25" s="21">
        <f t="shared" si="7"/>
        <v>6691.0899999999992</v>
      </c>
      <c r="I25" s="21">
        <f t="shared" si="7"/>
        <v>14145.130000000001</v>
      </c>
      <c r="J25" s="21">
        <f t="shared" si="7"/>
        <v>283.33</v>
      </c>
      <c r="K25" s="21">
        <f t="shared" si="7"/>
        <v>0</v>
      </c>
      <c r="L25" s="21">
        <f t="shared" si="7"/>
        <v>0</v>
      </c>
      <c r="M25" s="21">
        <f t="shared" si="7"/>
        <v>0</v>
      </c>
      <c r="N25" s="23">
        <f t="shared" si="0"/>
        <v>181700.27999999997</v>
      </c>
    </row>
    <row r="26" spans="1:14" x14ac:dyDescent="0.25">
      <c r="A26" s="28">
        <v>42155</v>
      </c>
      <c r="B26" s="29">
        <v>5</v>
      </c>
      <c r="C26" s="19">
        <v>14832.89</v>
      </c>
      <c r="D26" s="19">
        <v>3058.47</v>
      </c>
      <c r="E26" s="20">
        <v>188868.32</v>
      </c>
      <c r="F26" s="19">
        <v>4151.03</v>
      </c>
      <c r="G26" s="19"/>
      <c r="H26" s="19"/>
      <c r="I26" s="20"/>
      <c r="J26" s="19"/>
      <c r="K26" s="19"/>
      <c r="L26" s="19"/>
      <c r="M26" s="22"/>
      <c r="N26" s="23">
        <f>SUM(C26+D26+E26+I26+F26+G26+J26+K26+L26+M26+H26)</f>
        <v>210910.71</v>
      </c>
    </row>
    <row r="27" spans="1:14" x14ac:dyDescent="0.25">
      <c r="A27" s="28">
        <v>43251</v>
      </c>
      <c r="B27" s="29">
        <v>6</v>
      </c>
      <c r="C27" s="19"/>
      <c r="D27" s="19"/>
      <c r="E27" s="21"/>
      <c r="F27" s="19"/>
      <c r="G27" s="19"/>
      <c r="H27" s="19">
        <v>1452.94</v>
      </c>
      <c r="I27" s="21">
        <v>5385.09</v>
      </c>
      <c r="J27" s="19"/>
      <c r="K27" s="19"/>
      <c r="L27" s="19"/>
      <c r="M27" s="22"/>
      <c r="N27" s="23">
        <f t="shared" si="0"/>
        <v>6838.0300000000007</v>
      </c>
    </row>
    <row r="28" spans="1:14" x14ac:dyDescent="0.25">
      <c r="A28" s="30" t="s">
        <v>18</v>
      </c>
      <c r="B28" s="30"/>
      <c r="C28" s="21">
        <f>C26+C27</f>
        <v>14832.89</v>
      </c>
      <c r="D28" s="21">
        <f t="shared" ref="D28:M28" si="8">D26+D27</f>
        <v>3058.47</v>
      </c>
      <c r="E28" s="21">
        <f t="shared" si="8"/>
        <v>188868.32</v>
      </c>
      <c r="F28" s="21">
        <f t="shared" si="8"/>
        <v>4151.03</v>
      </c>
      <c r="G28" s="21">
        <f t="shared" si="8"/>
        <v>0</v>
      </c>
      <c r="H28" s="21">
        <f t="shared" si="8"/>
        <v>1452.94</v>
      </c>
      <c r="I28" s="21">
        <f t="shared" si="8"/>
        <v>5385.09</v>
      </c>
      <c r="J28" s="21">
        <f t="shared" si="8"/>
        <v>0</v>
      </c>
      <c r="K28" s="21">
        <f t="shared" si="8"/>
        <v>0</v>
      </c>
      <c r="L28" s="21">
        <f t="shared" si="8"/>
        <v>0</v>
      </c>
      <c r="M28" s="21">
        <f t="shared" si="8"/>
        <v>0</v>
      </c>
      <c r="N28" s="23">
        <f t="shared" si="0"/>
        <v>217748.74</v>
      </c>
    </row>
    <row r="29" spans="1:14" x14ac:dyDescent="0.25">
      <c r="A29" s="31" t="s">
        <v>14</v>
      </c>
      <c r="B29" s="32"/>
      <c r="C29" s="21">
        <f>SUM(C25+C28)</f>
        <v>86888.86</v>
      </c>
      <c r="D29" s="21">
        <f t="shared" ref="D29:M29" si="9">SUM(D25+D28)</f>
        <v>19608.25</v>
      </c>
      <c r="E29" s="21">
        <f t="shared" si="9"/>
        <v>248199.88</v>
      </c>
      <c r="F29" s="21">
        <f t="shared" si="9"/>
        <v>16794.449999999997</v>
      </c>
      <c r="G29" s="21">
        <f t="shared" si="9"/>
        <v>0</v>
      </c>
      <c r="H29" s="21">
        <f t="shared" si="9"/>
        <v>8144.0299999999988</v>
      </c>
      <c r="I29" s="21">
        <f t="shared" si="9"/>
        <v>19530.22</v>
      </c>
      <c r="J29" s="21">
        <f t="shared" si="9"/>
        <v>283.33</v>
      </c>
      <c r="K29" s="21">
        <f t="shared" si="9"/>
        <v>0</v>
      </c>
      <c r="L29" s="21">
        <f t="shared" si="9"/>
        <v>0</v>
      </c>
      <c r="M29" s="21">
        <f t="shared" si="9"/>
        <v>0</v>
      </c>
      <c r="N29" s="23">
        <f t="shared" si="0"/>
        <v>399449.02</v>
      </c>
    </row>
    <row r="30" spans="1:14" x14ac:dyDescent="0.25">
      <c r="A30" s="28">
        <v>42185</v>
      </c>
      <c r="B30" s="29">
        <v>5</v>
      </c>
      <c r="C30" s="19">
        <v>46318.35</v>
      </c>
      <c r="D30" s="19">
        <v>10190.040000000001</v>
      </c>
      <c r="E30" s="20">
        <v>25233.05</v>
      </c>
      <c r="F30" s="19">
        <v>5551.27</v>
      </c>
      <c r="G30" s="19"/>
      <c r="H30" s="19"/>
      <c r="I30" s="21"/>
      <c r="J30" s="19"/>
      <c r="K30" s="19"/>
      <c r="L30" s="19"/>
      <c r="M30" s="22"/>
      <c r="N30" s="23">
        <f>SUM(C30+D30+E30+I30+F30+G30+J30+K30+L30+M30+H30)</f>
        <v>87292.71</v>
      </c>
    </row>
    <row r="31" spans="1:14" x14ac:dyDescent="0.25">
      <c r="A31" s="28"/>
      <c r="B31" s="29">
        <v>6</v>
      </c>
      <c r="C31" s="19"/>
      <c r="D31" s="19"/>
      <c r="E31" s="21"/>
      <c r="F31" s="19"/>
      <c r="G31" s="19">
        <v>6949.71</v>
      </c>
      <c r="H31" s="19">
        <v>653.61</v>
      </c>
      <c r="I31" s="21">
        <v>2218.59</v>
      </c>
      <c r="J31" s="19"/>
      <c r="K31" s="19"/>
      <c r="L31" s="19"/>
      <c r="M31" s="22"/>
      <c r="N31" s="23">
        <f t="shared" ref="N31:N39" si="10">SUM(C31+D31+E31+I31+F31+G31+J31+K31+L31+M31+H31)</f>
        <v>9821.91</v>
      </c>
    </row>
    <row r="32" spans="1:14" x14ac:dyDescent="0.25">
      <c r="A32" s="31" t="s">
        <v>19</v>
      </c>
      <c r="B32" s="32"/>
      <c r="C32" s="21">
        <f>C30+C31</f>
        <v>46318.35</v>
      </c>
      <c r="D32" s="21">
        <f t="shared" ref="D32:M32" si="11">D30+D31</f>
        <v>10190.040000000001</v>
      </c>
      <c r="E32" s="21">
        <f t="shared" si="11"/>
        <v>25233.05</v>
      </c>
      <c r="F32" s="21">
        <f t="shared" si="11"/>
        <v>5551.27</v>
      </c>
      <c r="G32" s="21">
        <f t="shared" si="11"/>
        <v>6949.71</v>
      </c>
      <c r="H32" s="21">
        <f t="shared" si="11"/>
        <v>653.61</v>
      </c>
      <c r="I32" s="21">
        <f t="shared" si="11"/>
        <v>2218.59</v>
      </c>
      <c r="J32" s="21">
        <f t="shared" si="11"/>
        <v>0</v>
      </c>
      <c r="K32" s="21">
        <f t="shared" si="11"/>
        <v>0</v>
      </c>
      <c r="L32" s="21">
        <f t="shared" si="11"/>
        <v>0</v>
      </c>
      <c r="M32" s="21">
        <f t="shared" si="11"/>
        <v>0</v>
      </c>
      <c r="N32" s="23">
        <f t="shared" si="10"/>
        <v>97114.62000000001</v>
      </c>
    </row>
    <row r="33" spans="1:14" x14ac:dyDescent="0.25">
      <c r="A33" s="31" t="s">
        <v>14</v>
      </c>
      <c r="B33" s="32"/>
      <c r="C33" s="21">
        <f>SUM(C29+C32)</f>
        <v>133207.21</v>
      </c>
      <c r="D33" s="21">
        <f t="shared" ref="D33:M33" si="12">SUM(D29+D32)</f>
        <v>29798.29</v>
      </c>
      <c r="E33" s="21">
        <f t="shared" si="12"/>
        <v>273432.93</v>
      </c>
      <c r="F33" s="21">
        <f t="shared" si="12"/>
        <v>22345.719999999998</v>
      </c>
      <c r="G33" s="21">
        <f t="shared" si="12"/>
        <v>6949.71</v>
      </c>
      <c r="H33" s="21">
        <f t="shared" si="12"/>
        <v>8797.64</v>
      </c>
      <c r="I33" s="21">
        <f t="shared" si="12"/>
        <v>21748.81</v>
      </c>
      <c r="J33" s="21">
        <f t="shared" si="12"/>
        <v>283.33</v>
      </c>
      <c r="K33" s="21">
        <f t="shared" si="12"/>
        <v>0</v>
      </c>
      <c r="L33" s="21">
        <f t="shared" si="12"/>
        <v>0</v>
      </c>
      <c r="M33" s="21">
        <f t="shared" si="12"/>
        <v>0</v>
      </c>
      <c r="N33" s="23">
        <f t="shared" si="10"/>
        <v>496563.64</v>
      </c>
    </row>
    <row r="34" spans="1:14" x14ac:dyDescent="0.25">
      <c r="A34" s="28">
        <v>42216</v>
      </c>
      <c r="B34" s="29">
        <v>5</v>
      </c>
      <c r="C34" s="19">
        <v>813.58</v>
      </c>
      <c r="D34" s="19">
        <v>178.99</v>
      </c>
      <c r="E34" s="21">
        <v>4579.6899999999996</v>
      </c>
      <c r="F34" s="19">
        <v>1007.53</v>
      </c>
      <c r="G34" s="19"/>
      <c r="H34" s="19"/>
      <c r="I34" s="21"/>
      <c r="J34" s="19"/>
      <c r="K34" s="19"/>
      <c r="L34" s="19"/>
      <c r="M34" s="22"/>
      <c r="N34" s="23">
        <f t="shared" si="10"/>
        <v>6579.7899999999991</v>
      </c>
    </row>
    <row r="35" spans="1:14" x14ac:dyDescent="0.25">
      <c r="A35" s="28"/>
      <c r="B35" s="29">
        <v>6</v>
      </c>
      <c r="C35" s="19"/>
      <c r="D35" s="19"/>
      <c r="E35" s="21"/>
      <c r="F35" s="19"/>
      <c r="G35" s="19"/>
      <c r="H35" s="19"/>
      <c r="I35" s="21"/>
      <c r="J35" s="19"/>
      <c r="K35" s="19"/>
      <c r="L35" s="19"/>
      <c r="M35" s="22"/>
      <c r="N35" s="23">
        <f t="shared" si="10"/>
        <v>0</v>
      </c>
    </row>
    <row r="36" spans="1:14" x14ac:dyDescent="0.25">
      <c r="A36" s="31" t="s">
        <v>20</v>
      </c>
      <c r="B36" s="32"/>
      <c r="C36" s="21">
        <f>SUM(C34:C34)</f>
        <v>813.58</v>
      </c>
      <c r="D36" s="21">
        <f>SUM(D34:D34)</f>
        <v>178.99</v>
      </c>
      <c r="E36" s="21">
        <f>SUM(E34)</f>
        <v>4579.6899999999996</v>
      </c>
      <c r="F36" s="21">
        <f>SUM(F34)</f>
        <v>1007.53</v>
      </c>
      <c r="G36" s="21">
        <f t="shared" ref="G36:M36" si="13">SUM(G34:G34)</f>
        <v>0</v>
      </c>
      <c r="H36" s="21"/>
      <c r="I36" s="21">
        <f t="shared" si="13"/>
        <v>0</v>
      </c>
      <c r="J36" s="21">
        <f t="shared" si="13"/>
        <v>0</v>
      </c>
      <c r="K36" s="21">
        <f t="shared" si="13"/>
        <v>0</v>
      </c>
      <c r="L36" s="21">
        <f t="shared" si="13"/>
        <v>0</v>
      </c>
      <c r="M36" s="23">
        <f t="shared" si="13"/>
        <v>0</v>
      </c>
      <c r="N36" s="23">
        <f t="shared" si="10"/>
        <v>6579.7899999999991</v>
      </c>
    </row>
    <row r="37" spans="1:14" x14ac:dyDescent="0.25">
      <c r="A37" s="31" t="s">
        <v>14</v>
      </c>
      <c r="B37" s="32"/>
      <c r="C37" s="21">
        <f>SUM(C33+C36)</f>
        <v>134020.78999999998</v>
      </c>
      <c r="D37" s="21">
        <f t="shared" ref="D37:M37" si="14">SUM(D33+D36)</f>
        <v>29977.280000000002</v>
      </c>
      <c r="E37" s="21">
        <f t="shared" si="14"/>
        <v>278012.62</v>
      </c>
      <c r="F37" s="21">
        <f t="shared" si="14"/>
        <v>23353.249999999996</v>
      </c>
      <c r="G37" s="21">
        <f t="shared" si="14"/>
        <v>6949.71</v>
      </c>
      <c r="H37" s="21">
        <f t="shared" si="14"/>
        <v>8797.64</v>
      </c>
      <c r="I37" s="21">
        <f t="shared" si="14"/>
        <v>21748.81</v>
      </c>
      <c r="J37" s="21">
        <f t="shared" si="14"/>
        <v>283.33</v>
      </c>
      <c r="K37" s="21">
        <f t="shared" si="14"/>
        <v>0</v>
      </c>
      <c r="L37" s="21">
        <f t="shared" si="14"/>
        <v>0</v>
      </c>
      <c r="M37" s="21">
        <f t="shared" si="14"/>
        <v>0</v>
      </c>
      <c r="N37" s="23">
        <f t="shared" si="10"/>
        <v>503143.43</v>
      </c>
    </row>
    <row r="38" spans="1:14" x14ac:dyDescent="0.25">
      <c r="A38" s="28">
        <v>42247</v>
      </c>
      <c r="B38" s="29">
        <v>5</v>
      </c>
      <c r="C38" s="19">
        <v>18864.990000000002</v>
      </c>
      <c r="D38" s="19">
        <v>4150.3</v>
      </c>
      <c r="E38" s="20">
        <v>13386.16</v>
      </c>
      <c r="F38" s="19">
        <v>2944.96</v>
      </c>
      <c r="G38" s="19"/>
      <c r="H38" s="19"/>
      <c r="I38" s="21"/>
      <c r="J38" s="19"/>
      <c r="K38" s="19"/>
      <c r="L38" s="19"/>
      <c r="M38" s="22"/>
      <c r="N38" s="23">
        <f t="shared" si="10"/>
        <v>39346.409999999996</v>
      </c>
    </row>
    <row r="39" spans="1:14" x14ac:dyDescent="0.25">
      <c r="A39" s="28">
        <v>42247</v>
      </c>
      <c r="B39" s="29">
        <v>6</v>
      </c>
      <c r="C39" s="19"/>
      <c r="D39" s="19"/>
      <c r="E39" s="21"/>
      <c r="F39" s="19"/>
      <c r="G39" s="19"/>
      <c r="H39" s="19">
        <v>2391.1</v>
      </c>
      <c r="I39" s="20">
        <v>2266.8000000000002</v>
      </c>
      <c r="J39" s="19"/>
      <c r="K39" s="19"/>
      <c r="L39" s="19"/>
      <c r="M39" s="22"/>
      <c r="N39" s="23">
        <f t="shared" si="10"/>
        <v>4657.8999999999996</v>
      </c>
    </row>
    <row r="40" spans="1:14" x14ac:dyDescent="0.25">
      <c r="A40" s="31" t="s">
        <v>21</v>
      </c>
      <c r="B40" s="32"/>
      <c r="C40" s="21">
        <f>C38+C39</f>
        <v>18864.990000000002</v>
      </c>
      <c r="D40" s="21">
        <f t="shared" ref="D40:M40" si="15">D38+D39</f>
        <v>4150.3</v>
      </c>
      <c r="E40" s="21">
        <f t="shared" si="15"/>
        <v>13386.16</v>
      </c>
      <c r="F40" s="21">
        <f t="shared" si="15"/>
        <v>2944.96</v>
      </c>
      <c r="G40" s="21">
        <f t="shared" si="15"/>
        <v>0</v>
      </c>
      <c r="H40" s="21">
        <f t="shared" si="15"/>
        <v>2391.1</v>
      </c>
      <c r="I40" s="21">
        <f t="shared" si="15"/>
        <v>2266.8000000000002</v>
      </c>
      <c r="J40" s="21">
        <f t="shared" si="15"/>
        <v>0</v>
      </c>
      <c r="K40" s="21">
        <f t="shared" si="15"/>
        <v>0</v>
      </c>
      <c r="L40" s="21">
        <f t="shared" si="15"/>
        <v>0</v>
      </c>
      <c r="M40" s="21">
        <f t="shared" si="15"/>
        <v>0</v>
      </c>
      <c r="N40" s="23">
        <f t="shared" si="0"/>
        <v>44004.31</v>
      </c>
    </row>
    <row r="41" spans="1:14" x14ac:dyDescent="0.25">
      <c r="A41" s="31" t="s">
        <v>14</v>
      </c>
      <c r="B41" s="32"/>
      <c r="C41" s="21">
        <f>SUM(C37+C40)</f>
        <v>152885.77999999997</v>
      </c>
      <c r="D41" s="21">
        <f t="shared" ref="D41:M41" si="16">SUM(D37+D40)</f>
        <v>34127.58</v>
      </c>
      <c r="E41" s="21">
        <f t="shared" si="16"/>
        <v>291398.77999999997</v>
      </c>
      <c r="F41" s="21">
        <f t="shared" si="16"/>
        <v>26298.209999999995</v>
      </c>
      <c r="G41" s="21">
        <f t="shared" si="16"/>
        <v>6949.71</v>
      </c>
      <c r="H41" s="21">
        <f t="shared" si="16"/>
        <v>11188.74</v>
      </c>
      <c r="I41" s="21">
        <f t="shared" si="16"/>
        <v>24015.61</v>
      </c>
      <c r="J41" s="21">
        <f t="shared" si="16"/>
        <v>283.33</v>
      </c>
      <c r="K41" s="21">
        <f t="shared" si="16"/>
        <v>0</v>
      </c>
      <c r="L41" s="21">
        <f t="shared" si="16"/>
        <v>0</v>
      </c>
      <c r="M41" s="21">
        <f t="shared" si="16"/>
        <v>0</v>
      </c>
      <c r="N41" s="23">
        <f t="shared" si="0"/>
        <v>547147.73999999987</v>
      </c>
    </row>
    <row r="42" spans="1:14" x14ac:dyDescent="0.25">
      <c r="A42" s="28">
        <v>42277</v>
      </c>
      <c r="B42" s="29">
        <v>5</v>
      </c>
      <c r="C42" s="19">
        <v>23422.240000000002</v>
      </c>
      <c r="D42" s="19">
        <v>5152.8900000000003</v>
      </c>
      <c r="E42" s="20">
        <v>14414.05</v>
      </c>
      <c r="F42" s="19">
        <v>3171.09</v>
      </c>
      <c r="G42" s="19"/>
      <c r="H42" s="19"/>
      <c r="I42" s="21"/>
      <c r="J42" s="19"/>
      <c r="K42" s="19"/>
      <c r="L42" s="19"/>
      <c r="M42" s="22"/>
      <c r="N42" s="23">
        <f t="shared" si="0"/>
        <v>46160.270000000004</v>
      </c>
    </row>
    <row r="43" spans="1:14" x14ac:dyDescent="0.25">
      <c r="A43" s="28"/>
      <c r="B43" s="29">
        <v>6</v>
      </c>
      <c r="C43" s="19"/>
      <c r="D43" s="19"/>
      <c r="E43" s="21"/>
      <c r="F43" s="19"/>
      <c r="G43" s="19"/>
      <c r="H43" s="19">
        <v>5080.1000000000004</v>
      </c>
      <c r="I43" s="21">
        <v>655</v>
      </c>
      <c r="J43" s="19"/>
      <c r="K43" s="19"/>
      <c r="L43" s="19"/>
      <c r="M43" s="22"/>
      <c r="N43" s="23">
        <f t="shared" si="0"/>
        <v>5735.1</v>
      </c>
    </row>
    <row r="44" spans="1:14" x14ac:dyDescent="0.25">
      <c r="A44" s="31" t="s">
        <v>22</v>
      </c>
      <c r="B44" s="32"/>
      <c r="C44" s="21">
        <f>C42+C43</f>
        <v>23422.240000000002</v>
      </c>
      <c r="D44" s="21">
        <f t="shared" ref="D44:M44" si="17">D42+D43</f>
        <v>5152.8900000000003</v>
      </c>
      <c r="E44" s="21">
        <f t="shared" si="17"/>
        <v>14414.05</v>
      </c>
      <c r="F44" s="21">
        <f t="shared" si="17"/>
        <v>3171.09</v>
      </c>
      <c r="G44" s="21">
        <f t="shared" si="17"/>
        <v>0</v>
      </c>
      <c r="H44" s="21">
        <f t="shared" si="17"/>
        <v>5080.1000000000004</v>
      </c>
      <c r="I44" s="21">
        <f t="shared" si="17"/>
        <v>655</v>
      </c>
      <c r="J44" s="21">
        <f t="shared" si="17"/>
        <v>0</v>
      </c>
      <c r="K44" s="21">
        <f t="shared" si="17"/>
        <v>0</v>
      </c>
      <c r="L44" s="21">
        <f t="shared" si="17"/>
        <v>0</v>
      </c>
      <c r="M44" s="21">
        <f t="shared" si="17"/>
        <v>0</v>
      </c>
      <c r="N44" s="23">
        <f t="shared" si="0"/>
        <v>51895.37</v>
      </c>
    </row>
    <row r="45" spans="1:14" x14ac:dyDescent="0.25">
      <c r="A45" s="31" t="s">
        <v>14</v>
      </c>
      <c r="B45" s="32"/>
      <c r="C45" s="21">
        <f>SUM(C41+C44)</f>
        <v>176308.01999999996</v>
      </c>
      <c r="D45" s="21">
        <f t="shared" ref="D45:M45" si="18">SUM(D41+D44)</f>
        <v>39280.47</v>
      </c>
      <c r="E45" s="21">
        <f t="shared" si="18"/>
        <v>305812.82999999996</v>
      </c>
      <c r="F45" s="21">
        <f t="shared" si="18"/>
        <v>29469.299999999996</v>
      </c>
      <c r="G45" s="21">
        <f t="shared" si="18"/>
        <v>6949.71</v>
      </c>
      <c r="H45" s="21">
        <f t="shared" si="18"/>
        <v>16268.84</v>
      </c>
      <c r="I45" s="21">
        <f t="shared" si="18"/>
        <v>24670.61</v>
      </c>
      <c r="J45" s="21">
        <f t="shared" si="18"/>
        <v>283.33</v>
      </c>
      <c r="K45" s="21">
        <f t="shared" si="18"/>
        <v>0</v>
      </c>
      <c r="L45" s="21">
        <f t="shared" si="18"/>
        <v>0</v>
      </c>
      <c r="M45" s="21">
        <f t="shared" si="18"/>
        <v>0</v>
      </c>
      <c r="N45" s="23">
        <f t="shared" si="0"/>
        <v>599043.10999999987</v>
      </c>
    </row>
    <row r="46" spans="1:14" x14ac:dyDescent="0.25">
      <c r="A46" s="28">
        <v>42308</v>
      </c>
      <c r="B46" s="29">
        <v>5</v>
      </c>
      <c r="C46" s="19">
        <v>17472.240000000002</v>
      </c>
      <c r="D46" s="19">
        <v>3843.89</v>
      </c>
      <c r="E46" s="21">
        <v>13948.68</v>
      </c>
      <c r="F46" s="19">
        <v>3068.71</v>
      </c>
      <c r="G46" s="19"/>
      <c r="H46" s="19"/>
      <c r="I46" s="21"/>
      <c r="J46" s="19"/>
      <c r="K46" s="19"/>
      <c r="L46" s="19"/>
      <c r="M46" s="22"/>
      <c r="N46" s="23">
        <f t="shared" si="0"/>
        <v>38333.519999999997</v>
      </c>
    </row>
    <row r="47" spans="1:14" x14ac:dyDescent="0.25">
      <c r="A47" s="28"/>
      <c r="B47" s="29">
        <v>6</v>
      </c>
      <c r="C47" s="19"/>
      <c r="D47" s="19"/>
      <c r="E47" s="21"/>
      <c r="F47" s="19"/>
      <c r="G47" s="19"/>
      <c r="H47" s="19">
        <v>10785.75</v>
      </c>
      <c r="I47" s="21">
        <v>301.11</v>
      </c>
      <c r="J47" s="19"/>
      <c r="K47" s="19"/>
      <c r="L47" s="19"/>
      <c r="M47" s="22"/>
      <c r="N47" s="23">
        <f t="shared" si="0"/>
        <v>11086.86</v>
      </c>
    </row>
    <row r="48" spans="1:14" x14ac:dyDescent="0.25">
      <c r="A48" s="31" t="s">
        <v>23</v>
      </c>
      <c r="B48" s="32"/>
      <c r="C48" s="21">
        <f>SUM(C46:C46)</f>
        <v>17472.240000000002</v>
      </c>
      <c r="D48" s="21">
        <f>SUM(D46:D46)</f>
        <v>3843.89</v>
      </c>
      <c r="E48" s="21">
        <f>SUM(E46)</f>
        <v>13948.68</v>
      </c>
      <c r="F48" s="21">
        <f>SUM(F46)</f>
        <v>3068.71</v>
      </c>
      <c r="G48" s="21">
        <f t="shared" ref="G48" si="19">SUM(G46:G46)</f>
        <v>0</v>
      </c>
      <c r="H48" s="21">
        <f>H47</f>
        <v>10785.75</v>
      </c>
      <c r="I48" s="21">
        <f t="shared" ref="I48:M48" si="20">I47</f>
        <v>301.11</v>
      </c>
      <c r="J48" s="21">
        <f t="shared" si="20"/>
        <v>0</v>
      </c>
      <c r="K48" s="21">
        <f t="shared" si="20"/>
        <v>0</v>
      </c>
      <c r="L48" s="21">
        <f t="shared" si="20"/>
        <v>0</v>
      </c>
      <c r="M48" s="21">
        <f t="shared" si="20"/>
        <v>0</v>
      </c>
      <c r="N48" s="23">
        <f t="shared" si="0"/>
        <v>49420.38</v>
      </c>
    </row>
    <row r="49" spans="1:14" x14ac:dyDescent="0.25">
      <c r="A49" s="31" t="s">
        <v>14</v>
      </c>
      <c r="B49" s="32"/>
      <c r="C49" s="21">
        <f>SUM(C45+C48)</f>
        <v>193780.25999999995</v>
      </c>
      <c r="D49" s="21">
        <f t="shared" ref="D49:M49" si="21">SUM(D45+D48)</f>
        <v>43124.36</v>
      </c>
      <c r="E49" s="21">
        <f t="shared" si="21"/>
        <v>319761.50999999995</v>
      </c>
      <c r="F49" s="21">
        <f t="shared" si="21"/>
        <v>32538.009999999995</v>
      </c>
      <c r="G49" s="21">
        <f t="shared" si="21"/>
        <v>6949.71</v>
      </c>
      <c r="H49" s="21">
        <f t="shared" si="21"/>
        <v>27054.59</v>
      </c>
      <c r="I49" s="21">
        <f t="shared" si="21"/>
        <v>24971.72</v>
      </c>
      <c r="J49" s="21">
        <f t="shared" si="21"/>
        <v>283.33</v>
      </c>
      <c r="K49" s="21">
        <f t="shared" si="21"/>
        <v>0</v>
      </c>
      <c r="L49" s="21">
        <f t="shared" si="21"/>
        <v>0</v>
      </c>
      <c r="M49" s="21">
        <f t="shared" si="21"/>
        <v>0</v>
      </c>
      <c r="N49" s="23">
        <f t="shared" si="0"/>
        <v>648463.48999999976</v>
      </c>
    </row>
  </sheetData>
  <mergeCells count="17">
    <mergeCell ref="A29:B29"/>
    <mergeCell ref="A48:B48"/>
    <mergeCell ref="A49:B49"/>
    <mergeCell ref="A12:B12"/>
    <mergeCell ref="A13:B13"/>
    <mergeCell ref="A16:B16"/>
    <mergeCell ref="A17:B17"/>
    <mergeCell ref="A24:B24"/>
    <mergeCell ref="A44:B44"/>
    <mergeCell ref="A45:B45"/>
    <mergeCell ref="A40:B40"/>
    <mergeCell ref="A41:B41"/>
    <mergeCell ref="A25:B25"/>
    <mergeCell ref="A36:B36"/>
    <mergeCell ref="A37:B37"/>
    <mergeCell ref="A32:B32"/>
    <mergeCell ref="A33:B33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2018-11-20T07:36:27Z</dcterms:modified>
</cp:coreProperties>
</file>