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8910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<sst xmlns="http://schemas.openxmlformats.org/spreadsheetml/2006/main" count="39" uniqueCount="26">
  <si>
    <t xml:space="preserve">АНАЛІТИЧНОГО ОБЛІКУ КАСОВИХ ВИДАТКІВ </t>
  </si>
  <si>
    <t>Дата</t>
  </si>
  <si>
    <t>№</t>
  </si>
  <si>
    <t>МО</t>
  </si>
  <si>
    <t xml:space="preserve">               Видатки за кодами економісної класифікації</t>
  </si>
  <si>
    <t>Разом</t>
  </si>
  <si>
    <t xml:space="preserve">Оборот за січень місяць </t>
  </si>
  <si>
    <t>З початку року</t>
  </si>
  <si>
    <t xml:space="preserve">                                                 КАРТКА</t>
  </si>
  <si>
    <t>Оборот за лютий місяць</t>
  </si>
  <si>
    <t>Недобоївська сільська рада</t>
  </si>
  <si>
    <t>пед</t>
  </si>
  <si>
    <t>обл.</t>
  </si>
  <si>
    <t>заг</t>
  </si>
  <si>
    <t>спец</t>
  </si>
  <si>
    <t xml:space="preserve">ПО КПК   0111020  Ставчанський НВК (Дошкільний підрозділ)  на 2018 рік </t>
  </si>
  <si>
    <t>Оборот за березень місяць</t>
  </si>
  <si>
    <t>Оборот за квітень</t>
  </si>
  <si>
    <t>Оборот за травень</t>
  </si>
  <si>
    <t>Оборот за червень</t>
  </si>
  <si>
    <t>Оборот за липень</t>
  </si>
  <si>
    <t>Оборот за серпень</t>
  </si>
  <si>
    <t>Оборот за вересень</t>
  </si>
  <si>
    <t>Оборот за жовтень</t>
  </si>
  <si>
    <t>Оборот за листопад</t>
  </si>
  <si>
    <t>Оборот за грудень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</si>
</sst>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/m;@"/>
  </numFmts>
  <fonts count="40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2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11" xfId="0" applyFont="1" applyBorder="1" applyAlignment="1">
      <alignment/>
    </xf>
    <xf numFmtId="0" fontId="0" fillId="0" borderId="20" xfId="0" applyBorder="1" applyAlignment="1">
      <alignment/>
    </xf>
    <xf numFmtId="0" fontId="0" fillId="0" borderId="12" xfId="0" applyNumberFormat="1" applyBorder="1" applyAlignment="1">
      <alignment/>
    </xf>
    <xf numFmtId="173" fontId="0" fillId="0" borderId="12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20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3" fillId="0" borderId="12" xfId="0" applyNumberFormat="1" applyFont="1" applyBorder="1" applyAlignment="1">
      <alignment/>
    </xf>
    <xf numFmtId="0" fontId="3" fillId="0" borderId="14" xfId="0" applyNumberFormat="1" applyFont="1" applyBorder="1" applyAlignment="1">
      <alignment/>
    </xf>
    <xf numFmtId="9" fontId="0" fillId="0" borderId="0" xfId="55" applyFont="1" applyAlignment="1">
      <alignment/>
    </xf>
    <xf numFmtId="0" fontId="3" fillId="0" borderId="20" xfId="0" applyNumberFormat="1" applyFont="1" applyBorder="1" applyAlignment="1">
      <alignment/>
    </xf>
    <xf numFmtId="0" fontId="3" fillId="0" borderId="19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173" fontId="0" fillId="0" borderId="20" xfId="0" applyNumberFormat="1" applyBorder="1" applyAlignment="1">
      <alignment/>
    </xf>
    <xf numFmtId="0" fontId="0" fillId="0" borderId="20" xfId="0" applyNumberFormat="1" applyFont="1" applyBorder="1" applyAlignment="1">
      <alignment/>
    </xf>
    <xf numFmtId="0" fontId="0" fillId="0" borderId="14" xfId="0" applyFill="1" applyBorder="1" applyAlignment="1">
      <alignment/>
    </xf>
    <xf numFmtId="2" fontId="0" fillId="0" borderId="0" xfId="0" applyNumberFormat="1" applyAlignment="1">
      <alignment/>
    </xf>
    <xf numFmtId="0" fontId="0" fillId="0" borderId="12" xfId="0" applyNumberFormat="1" applyFont="1" applyBorder="1" applyAlignment="1">
      <alignment/>
    </xf>
    <xf numFmtId="0" fontId="0" fillId="0" borderId="14" xfId="0" applyNumberFormat="1" applyBorder="1" applyAlignment="1">
      <alignment/>
    </xf>
    <xf numFmtId="0" fontId="3" fillId="0" borderId="20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58"/>
  <sheetViews>
    <sheetView tabSelected="1" zoomScalePageLayoutView="0" workbookViewId="0" topLeftCell="A44">
      <selection activeCell="G58" sqref="G58"/>
    </sheetView>
  </sheetViews>
  <sheetFormatPr defaultColWidth="9.00390625" defaultRowHeight="12.75"/>
  <cols>
    <col min="1" max="1" width="13.00390625" style="0" customWidth="1"/>
    <col min="2" max="2" width="7.625" style="0" customWidth="1"/>
    <col min="3" max="3" width="10.125" style="0" bestFit="1" customWidth="1"/>
    <col min="10" max="10" width="10.375" style="0" customWidth="1"/>
    <col min="11" max="12" width="6.75390625" style="0" customWidth="1"/>
    <col min="13" max="13" width="6.125" style="0" customWidth="1"/>
    <col min="14" max="14" width="10.875" style="0" customWidth="1"/>
    <col min="15" max="15" width="10.125" style="0" bestFit="1" customWidth="1"/>
    <col min="16" max="16" width="11.625" style="0" customWidth="1"/>
  </cols>
  <sheetData>
    <row r="1" ht="12.75" hidden="1"/>
    <row r="2" ht="12.75">
      <c r="A2" t="s">
        <v>10</v>
      </c>
    </row>
    <row r="4" spans="3:6" s="25" customFormat="1" ht="15.75">
      <c r="C4" s="27" t="s">
        <v>8</v>
      </c>
      <c r="D4" s="26"/>
      <c r="E4" s="26"/>
      <c r="F4" s="26"/>
    </row>
    <row r="5" spans="3:6" s="25" customFormat="1" ht="15">
      <c r="C5" s="26" t="s">
        <v>0</v>
      </c>
      <c r="D5" s="26"/>
      <c r="E5" s="26"/>
      <c r="F5" s="26"/>
    </row>
    <row r="6" spans="3:6" s="25" customFormat="1" ht="15.75">
      <c r="C6" s="27" t="s">
        <v>15</v>
      </c>
      <c r="D6" s="26"/>
      <c r="E6" s="26"/>
      <c r="F6" s="26"/>
    </row>
    <row r="7" spans="1:14" ht="15">
      <c r="A7" s="1"/>
      <c r="B7" s="1"/>
      <c r="C7" s="24"/>
      <c r="D7" s="24"/>
      <c r="E7" s="24"/>
      <c r="F7" s="24"/>
      <c r="G7" s="1"/>
      <c r="H7" s="1"/>
      <c r="I7" s="1"/>
      <c r="J7" s="1"/>
      <c r="K7" s="1"/>
      <c r="L7" s="1"/>
      <c r="M7" s="1"/>
      <c r="N7" s="1"/>
    </row>
    <row r="8" spans="1:14" ht="12.75">
      <c r="A8" s="2"/>
      <c r="B8" s="2" t="s">
        <v>2</v>
      </c>
      <c r="C8" s="9" t="s">
        <v>4</v>
      </c>
      <c r="D8" s="10"/>
      <c r="E8" s="10"/>
      <c r="F8" s="10"/>
      <c r="G8" s="10"/>
      <c r="H8" s="10"/>
      <c r="I8" s="10"/>
      <c r="J8" s="10"/>
      <c r="K8" s="10"/>
      <c r="L8" s="10"/>
      <c r="M8" s="11"/>
      <c r="N8" s="7"/>
    </row>
    <row r="9" spans="1:15" ht="12.75">
      <c r="A9" s="8" t="s">
        <v>1</v>
      </c>
      <c r="B9" s="3" t="s">
        <v>3</v>
      </c>
      <c r="C9" s="12">
        <v>2110</v>
      </c>
      <c r="D9" s="12">
        <v>2120</v>
      </c>
      <c r="E9" s="12">
        <v>2111</v>
      </c>
      <c r="F9" s="2">
        <v>2120</v>
      </c>
      <c r="G9" s="2">
        <v>2210</v>
      </c>
      <c r="H9" s="2">
        <v>2230</v>
      </c>
      <c r="I9" s="12">
        <v>2230</v>
      </c>
      <c r="J9" s="2">
        <v>2240</v>
      </c>
      <c r="K9" s="5">
        <v>2250</v>
      </c>
      <c r="L9" s="5">
        <v>2273</v>
      </c>
      <c r="M9" s="5">
        <v>2274</v>
      </c>
      <c r="N9" s="5" t="s">
        <v>5</v>
      </c>
      <c r="O9" s="30"/>
    </row>
    <row r="10" spans="1:14" ht="12.75">
      <c r="A10" s="4"/>
      <c r="B10" s="4"/>
      <c r="C10" s="4" t="s">
        <v>11</v>
      </c>
      <c r="D10" s="4" t="s">
        <v>11</v>
      </c>
      <c r="E10" s="4" t="s">
        <v>12</v>
      </c>
      <c r="F10" s="4" t="s">
        <v>12</v>
      </c>
      <c r="G10" s="4"/>
      <c r="H10" s="4" t="s">
        <v>13</v>
      </c>
      <c r="I10" s="4" t="s">
        <v>14</v>
      </c>
      <c r="J10" s="4"/>
      <c r="K10" s="6"/>
      <c r="L10" s="6"/>
      <c r="M10" s="6"/>
      <c r="N10" s="6"/>
    </row>
    <row r="11" spans="1:16" s="16" customFormat="1" ht="18" customHeight="1">
      <c r="A11" s="15">
        <v>41670</v>
      </c>
      <c r="B11" s="14">
        <v>5</v>
      </c>
      <c r="C11" s="17">
        <v>17581.95</v>
      </c>
      <c r="D11" s="17">
        <v>3868.03</v>
      </c>
      <c r="E11" s="29">
        <v>14832.89</v>
      </c>
      <c r="F11" s="17">
        <v>3058.47</v>
      </c>
      <c r="G11" s="17"/>
      <c r="H11" s="17"/>
      <c r="I11" s="22"/>
      <c r="J11" s="17"/>
      <c r="K11" s="17"/>
      <c r="L11" s="17"/>
      <c r="M11" s="18"/>
      <c r="N11" s="23">
        <f>SUM(C11+D11+E11+I11+F11+G11+J11+K11+L11+M11+H11)</f>
        <v>39341.34</v>
      </c>
      <c r="O11" s="31"/>
      <c r="P11" s="31"/>
    </row>
    <row r="12" spans="1:16" s="16" customFormat="1" ht="18" customHeight="1">
      <c r="A12" s="15"/>
      <c r="B12" s="14">
        <v>6</v>
      </c>
      <c r="C12" s="14"/>
      <c r="D12" s="14"/>
      <c r="E12" s="32"/>
      <c r="F12" s="14"/>
      <c r="G12" s="14"/>
      <c r="H12" s="14">
        <v>2630.39</v>
      </c>
      <c r="I12" s="19">
        <v>2004.83</v>
      </c>
      <c r="J12" s="14"/>
      <c r="K12" s="14"/>
      <c r="L12" s="14"/>
      <c r="M12" s="33"/>
      <c r="N12" s="23">
        <f aca="true" t="shared" si="0" ref="N12:N58">SUM(C12+D12+E12+I12+F12+G12+J12+K12+L12+M12+H12)</f>
        <v>4635.219999999999</v>
      </c>
      <c r="O12" s="31"/>
      <c r="P12" s="31"/>
    </row>
    <row r="13" spans="1:14" ht="18" customHeight="1">
      <c r="A13" s="37" t="s">
        <v>6</v>
      </c>
      <c r="B13" s="38"/>
      <c r="C13" s="19">
        <f>SUM(C11)</f>
        <v>17581.95</v>
      </c>
      <c r="D13" s="19">
        <f>SUM(D11)</f>
        <v>3868.03</v>
      </c>
      <c r="E13" s="19">
        <f>SUM(E11)</f>
        <v>14832.89</v>
      </c>
      <c r="F13" s="19">
        <f>SUM(F11)</f>
        <v>3058.47</v>
      </c>
      <c r="G13" s="19">
        <f>SUM(G11)</f>
        <v>0</v>
      </c>
      <c r="H13" s="19">
        <f>H12</f>
        <v>2630.39</v>
      </c>
      <c r="I13" s="19">
        <f>SUM(I11:I12)</f>
        <v>2004.83</v>
      </c>
      <c r="J13" s="19">
        <f>SUM(J11)</f>
        <v>0</v>
      </c>
      <c r="K13" s="19">
        <f>SUM(K11)</f>
        <v>0</v>
      </c>
      <c r="L13" s="19">
        <f>SUM(L11)</f>
        <v>0</v>
      </c>
      <c r="M13" s="20">
        <f>SUM(M11)</f>
        <v>0</v>
      </c>
      <c r="N13" s="23">
        <f t="shared" si="0"/>
        <v>43976.56</v>
      </c>
    </row>
    <row r="14" spans="1:14" ht="18" customHeight="1">
      <c r="A14" s="39" t="s">
        <v>7</v>
      </c>
      <c r="B14" s="40"/>
      <c r="C14" s="22">
        <f>SUM(C13)</f>
        <v>17581.95</v>
      </c>
      <c r="D14" s="22">
        <f aca="true" t="shared" si="1" ref="D14:M14">SUM(D13)</f>
        <v>3868.03</v>
      </c>
      <c r="E14" s="22">
        <f t="shared" si="1"/>
        <v>14832.89</v>
      </c>
      <c r="F14" s="22">
        <f t="shared" si="1"/>
        <v>3058.47</v>
      </c>
      <c r="G14" s="22">
        <f t="shared" si="1"/>
        <v>0</v>
      </c>
      <c r="H14" s="22">
        <f t="shared" si="1"/>
        <v>2630.39</v>
      </c>
      <c r="I14" s="22">
        <f t="shared" si="1"/>
        <v>2004.83</v>
      </c>
      <c r="J14" s="22">
        <f t="shared" si="1"/>
        <v>0</v>
      </c>
      <c r="K14" s="22">
        <f t="shared" si="1"/>
        <v>0</v>
      </c>
      <c r="L14" s="22">
        <f t="shared" si="1"/>
        <v>0</v>
      </c>
      <c r="M14" s="22">
        <f t="shared" si="1"/>
        <v>0</v>
      </c>
      <c r="N14" s="23">
        <f t="shared" si="0"/>
        <v>43976.56</v>
      </c>
    </row>
    <row r="15" spans="1:20" ht="18" customHeight="1">
      <c r="A15" s="28">
        <v>41698</v>
      </c>
      <c r="B15" s="13">
        <v>5</v>
      </c>
      <c r="C15" s="17">
        <v>18001.61</v>
      </c>
      <c r="D15" s="17">
        <v>4657.82</v>
      </c>
      <c r="E15" s="29">
        <v>14832.89</v>
      </c>
      <c r="F15" s="17">
        <v>3468.01</v>
      </c>
      <c r="G15" s="17"/>
      <c r="H15" s="17"/>
      <c r="I15" s="22"/>
      <c r="J15" s="17"/>
      <c r="K15" s="17"/>
      <c r="L15" s="17"/>
      <c r="M15" s="18"/>
      <c r="N15" s="23">
        <f t="shared" si="0"/>
        <v>40960.33</v>
      </c>
      <c r="T15" s="21"/>
    </row>
    <row r="16" spans="1:20" ht="18" customHeight="1">
      <c r="A16" s="15">
        <v>42063</v>
      </c>
      <c r="B16" s="3">
        <v>6</v>
      </c>
      <c r="C16" s="17"/>
      <c r="D16" s="17"/>
      <c r="E16" s="29"/>
      <c r="F16" s="17"/>
      <c r="G16" s="17"/>
      <c r="H16" s="17">
        <v>1663.47</v>
      </c>
      <c r="I16" s="22">
        <v>2912.67</v>
      </c>
      <c r="J16" s="17">
        <v>283.33</v>
      </c>
      <c r="K16" s="17"/>
      <c r="L16" s="17"/>
      <c r="M16" s="18"/>
      <c r="N16" s="23">
        <f t="shared" si="0"/>
        <v>4859.47</v>
      </c>
      <c r="T16" s="21"/>
    </row>
    <row r="17" spans="1:14" ht="18" customHeight="1">
      <c r="A17" s="37" t="s">
        <v>9</v>
      </c>
      <c r="B17" s="38"/>
      <c r="C17" s="22">
        <f>SUM(C15:C16)</f>
        <v>18001.61</v>
      </c>
      <c r="D17" s="22">
        <f>SUM(D15:D16)</f>
        <v>4657.82</v>
      </c>
      <c r="E17" s="29">
        <f>SUM(E15)</f>
        <v>14832.89</v>
      </c>
      <c r="F17" s="29">
        <f>SUM(F15)</f>
        <v>3468.01</v>
      </c>
      <c r="G17" s="22">
        <f aca="true" t="shared" si="2" ref="G17:M17">SUM(G15:G16)</f>
        <v>0</v>
      </c>
      <c r="H17" s="22">
        <f>H16</f>
        <v>1663.47</v>
      </c>
      <c r="I17" s="22">
        <f t="shared" si="2"/>
        <v>2912.67</v>
      </c>
      <c r="J17" s="22">
        <f t="shared" si="2"/>
        <v>283.33</v>
      </c>
      <c r="K17" s="22">
        <f t="shared" si="2"/>
        <v>0</v>
      </c>
      <c r="L17" s="22">
        <f t="shared" si="2"/>
        <v>0</v>
      </c>
      <c r="M17" s="23">
        <f t="shared" si="2"/>
        <v>0</v>
      </c>
      <c r="N17" s="23">
        <f t="shared" si="0"/>
        <v>45819.8</v>
      </c>
    </row>
    <row r="18" spans="1:14" ht="18" customHeight="1">
      <c r="A18" s="35" t="s">
        <v>7</v>
      </c>
      <c r="B18" s="41"/>
      <c r="C18" s="22">
        <f>SUM(C14+C17)</f>
        <v>35583.56</v>
      </c>
      <c r="D18" s="22">
        <f aca="true" t="shared" si="3" ref="D18:M18">SUM(D14+D17)</f>
        <v>8525.85</v>
      </c>
      <c r="E18" s="22">
        <f t="shared" si="3"/>
        <v>29665.78</v>
      </c>
      <c r="F18" s="22">
        <f t="shared" si="3"/>
        <v>6526.48</v>
      </c>
      <c r="G18" s="22">
        <f t="shared" si="3"/>
        <v>0</v>
      </c>
      <c r="H18" s="22">
        <f t="shared" si="3"/>
        <v>4293.86</v>
      </c>
      <c r="I18" s="22">
        <f t="shared" si="3"/>
        <v>4917.5</v>
      </c>
      <c r="J18" s="22">
        <f t="shared" si="3"/>
        <v>283.33</v>
      </c>
      <c r="K18" s="22">
        <f t="shared" si="3"/>
        <v>0</v>
      </c>
      <c r="L18" s="22">
        <f t="shared" si="3"/>
        <v>0</v>
      </c>
      <c r="M18" s="22">
        <f t="shared" si="3"/>
        <v>0</v>
      </c>
      <c r="N18" s="23">
        <f t="shared" si="0"/>
        <v>89796.36</v>
      </c>
    </row>
    <row r="19" spans="1:20" ht="18" customHeight="1">
      <c r="A19" s="28">
        <v>42094</v>
      </c>
      <c r="B19" s="13">
        <v>5</v>
      </c>
      <c r="C19" s="17">
        <v>17581.95</v>
      </c>
      <c r="D19" s="17">
        <v>3868.03</v>
      </c>
      <c r="E19" s="29">
        <v>14832.89</v>
      </c>
      <c r="F19" s="17">
        <v>3058.47</v>
      </c>
      <c r="G19" s="17"/>
      <c r="H19" s="17"/>
      <c r="I19" s="22"/>
      <c r="J19" s="17"/>
      <c r="K19" s="17"/>
      <c r="L19" s="17"/>
      <c r="M19" s="18"/>
      <c r="N19" s="23">
        <f t="shared" si="0"/>
        <v>39341.34</v>
      </c>
      <c r="T19" s="21"/>
    </row>
    <row r="20" spans="1:20" ht="18" customHeight="1">
      <c r="A20" s="15">
        <v>42094</v>
      </c>
      <c r="B20" s="3">
        <v>6</v>
      </c>
      <c r="C20" s="17"/>
      <c r="D20" s="17"/>
      <c r="E20" s="29"/>
      <c r="F20" s="17"/>
      <c r="G20" s="17"/>
      <c r="H20" s="17">
        <v>964.69</v>
      </c>
      <c r="I20" s="22">
        <v>4335.45</v>
      </c>
      <c r="J20" s="17"/>
      <c r="K20" s="17"/>
      <c r="L20" s="17"/>
      <c r="M20" s="18"/>
      <c r="N20" s="23">
        <f t="shared" si="0"/>
        <v>5300.139999999999</v>
      </c>
      <c r="T20" s="21"/>
    </row>
    <row r="21" spans="1:14" ht="18" customHeight="1">
      <c r="A21" s="34" t="s">
        <v>16</v>
      </c>
      <c r="B21" s="13"/>
      <c r="C21" s="22">
        <f>SUM(C19:C20)</f>
        <v>17581.95</v>
      </c>
      <c r="D21" s="22">
        <f>SUM(D19:D20)</f>
        <v>3868.03</v>
      </c>
      <c r="E21" s="29">
        <f>SUM(E19)</f>
        <v>14832.89</v>
      </c>
      <c r="F21" s="29">
        <f>SUM(F19)</f>
        <v>3058.47</v>
      </c>
      <c r="G21" s="22">
        <f aca="true" t="shared" si="4" ref="G21:M21">SUM(G19:G20)</f>
        <v>0</v>
      </c>
      <c r="H21" s="22">
        <f>H20</f>
        <v>964.69</v>
      </c>
      <c r="I21" s="22">
        <f t="shared" si="4"/>
        <v>4335.45</v>
      </c>
      <c r="J21" s="22">
        <f t="shared" si="4"/>
        <v>0</v>
      </c>
      <c r="K21" s="22">
        <f t="shared" si="4"/>
        <v>0</v>
      </c>
      <c r="L21" s="22">
        <f t="shared" si="4"/>
        <v>0</v>
      </c>
      <c r="M21" s="23">
        <f t="shared" si="4"/>
        <v>0</v>
      </c>
      <c r="N21" s="23">
        <f>SUM(C21+D21+E21+I21+F21+G21+J21+K21+L21+M21+H21)</f>
        <v>44641.479999999996</v>
      </c>
    </row>
    <row r="22" spans="1:14" ht="18" customHeight="1">
      <c r="A22" s="34" t="s">
        <v>7</v>
      </c>
      <c r="B22" s="13"/>
      <c r="C22" s="22">
        <f>SUM(C18+C21)</f>
        <v>53165.509999999995</v>
      </c>
      <c r="D22" s="22">
        <f aca="true" t="shared" si="5" ref="D22:M22">SUM(D18+D21)</f>
        <v>12393.880000000001</v>
      </c>
      <c r="E22" s="22">
        <f t="shared" si="5"/>
        <v>44498.67</v>
      </c>
      <c r="F22" s="22">
        <f t="shared" si="5"/>
        <v>9584.949999999999</v>
      </c>
      <c r="G22" s="22">
        <f t="shared" si="5"/>
        <v>0</v>
      </c>
      <c r="H22" s="22">
        <f t="shared" si="5"/>
        <v>5258.549999999999</v>
      </c>
      <c r="I22" s="22">
        <f t="shared" si="5"/>
        <v>9252.95</v>
      </c>
      <c r="J22" s="22">
        <f t="shared" si="5"/>
        <v>283.33</v>
      </c>
      <c r="K22" s="22">
        <f t="shared" si="5"/>
        <v>0</v>
      </c>
      <c r="L22" s="22">
        <f t="shared" si="5"/>
        <v>0</v>
      </c>
      <c r="M22" s="22">
        <f t="shared" si="5"/>
        <v>0</v>
      </c>
      <c r="N22" s="23">
        <f t="shared" si="0"/>
        <v>134437.84</v>
      </c>
    </row>
    <row r="23" spans="1:14" ht="12.75">
      <c r="A23" s="28">
        <v>42124</v>
      </c>
      <c r="B23" s="13">
        <v>5</v>
      </c>
      <c r="C23" s="17">
        <v>18890.46</v>
      </c>
      <c r="D23" s="17">
        <v>4155.9</v>
      </c>
      <c r="E23" s="29">
        <v>14832.89</v>
      </c>
      <c r="F23" s="17">
        <v>3058.47</v>
      </c>
      <c r="G23" s="17"/>
      <c r="H23" s="17"/>
      <c r="I23" s="22"/>
      <c r="J23" s="17"/>
      <c r="K23" s="17"/>
      <c r="L23" s="17"/>
      <c r="M23" s="18"/>
      <c r="N23" s="23">
        <f t="shared" si="0"/>
        <v>40937.72</v>
      </c>
    </row>
    <row r="24" spans="1:14" ht="12.75">
      <c r="A24" s="28"/>
      <c r="B24" s="13">
        <v>6</v>
      </c>
      <c r="C24" s="17"/>
      <c r="D24" s="17"/>
      <c r="E24" s="22"/>
      <c r="F24" s="17"/>
      <c r="G24" s="17"/>
      <c r="H24" s="17">
        <v>1432.54</v>
      </c>
      <c r="I24" s="22">
        <v>4892.18</v>
      </c>
      <c r="J24" s="17"/>
      <c r="K24" s="17"/>
      <c r="L24" s="17"/>
      <c r="M24" s="18"/>
      <c r="N24" s="23">
        <f t="shared" si="0"/>
        <v>6324.72</v>
      </c>
    </row>
    <row r="25" spans="1:14" ht="12.75">
      <c r="A25" s="35" t="s">
        <v>17</v>
      </c>
      <c r="B25" s="36"/>
      <c r="C25" s="22">
        <f>SUM(C23:C23)</f>
        <v>18890.46</v>
      </c>
      <c r="D25" s="22">
        <f>SUM(D23:D23)</f>
        <v>4155.9</v>
      </c>
      <c r="E25" s="22">
        <f>SUM(E23)</f>
        <v>14832.89</v>
      </c>
      <c r="F25" s="22">
        <f>SUM(F23)</f>
        <v>3058.47</v>
      </c>
      <c r="G25" s="22">
        <f>SUM(G23:G23)</f>
        <v>0</v>
      </c>
      <c r="H25" s="22">
        <f aca="true" t="shared" si="6" ref="H25:M25">H24</f>
        <v>1432.54</v>
      </c>
      <c r="I25" s="22">
        <f t="shared" si="6"/>
        <v>4892.18</v>
      </c>
      <c r="J25" s="22">
        <f t="shared" si="6"/>
        <v>0</v>
      </c>
      <c r="K25" s="22">
        <f t="shared" si="6"/>
        <v>0</v>
      </c>
      <c r="L25" s="22">
        <f t="shared" si="6"/>
        <v>0</v>
      </c>
      <c r="M25" s="22">
        <f t="shared" si="6"/>
        <v>0</v>
      </c>
      <c r="N25" s="23">
        <f>SUM(C25+D25+E25+I25+F25+G25+J25+K25+L25+M25+H25)</f>
        <v>47262.44</v>
      </c>
    </row>
    <row r="26" spans="1:14" ht="12.75">
      <c r="A26" s="35" t="s">
        <v>7</v>
      </c>
      <c r="B26" s="36"/>
      <c r="C26" s="22">
        <f>SUM(C22+C25)</f>
        <v>72055.97</v>
      </c>
      <c r="D26" s="22">
        <f aca="true" t="shared" si="7" ref="D26:M26">SUM(D22+D25)</f>
        <v>16549.78</v>
      </c>
      <c r="E26" s="22">
        <f t="shared" si="7"/>
        <v>59331.56</v>
      </c>
      <c r="F26" s="22">
        <f t="shared" si="7"/>
        <v>12643.419999999998</v>
      </c>
      <c r="G26" s="22">
        <f t="shared" si="7"/>
        <v>0</v>
      </c>
      <c r="H26" s="22">
        <f t="shared" si="7"/>
        <v>6691.089999999999</v>
      </c>
      <c r="I26" s="22">
        <f t="shared" si="7"/>
        <v>14145.130000000001</v>
      </c>
      <c r="J26" s="22">
        <f t="shared" si="7"/>
        <v>283.33</v>
      </c>
      <c r="K26" s="22">
        <f t="shared" si="7"/>
        <v>0</v>
      </c>
      <c r="L26" s="22">
        <f t="shared" si="7"/>
        <v>0</v>
      </c>
      <c r="M26" s="22">
        <f t="shared" si="7"/>
        <v>0</v>
      </c>
      <c r="N26" s="23">
        <f t="shared" si="0"/>
        <v>181700.27999999997</v>
      </c>
    </row>
    <row r="27" spans="1:14" ht="12.75">
      <c r="A27" s="28">
        <v>42155</v>
      </c>
      <c r="B27" s="13">
        <v>5</v>
      </c>
      <c r="C27" s="17">
        <v>14832.89</v>
      </c>
      <c r="D27" s="17">
        <v>3058.47</v>
      </c>
      <c r="E27" s="29">
        <v>188868.32</v>
      </c>
      <c r="F27" s="17">
        <v>4151.03</v>
      </c>
      <c r="G27" s="17"/>
      <c r="H27" s="17"/>
      <c r="I27" s="29"/>
      <c r="J27" s="17"/>
      <c r="K27" s="17"/>
      <c r="L27" s="17"/>
      <c r="M27" s="18"/>
      <c r="N27" s="23">
        <f>SUM(C27+D27+E27+I27+F27+G27+J27+K27+L27+M27+H27)</f>
        <v>210910.71</v>
      </c>
    </row>
    <row r="28" spans="1:14" ht="12.75">
      <c r="A28" s="28">
        <v>43251</v>
      </c>
      <c r="B28" s="13">
        <v>6</v>
      </c>
      <c r="C28" s="17"/>
      <c r="D28" s="17"/>
      <c r="E28" s="22"/>
      <c r="F28" s="17"/>
      <c r="G28" s="17"/>
      <c r="H28" s="17">
        <v>1452.94</v>
      </c>
      <c r="I28" s="22">
        <v>5385.09</v>
      </c>
      <c r="J28" s="17"/>
      <c r="K28" s="17"/>
      <c r="L28" s="17"/>
      <c r="M28" s="18"/>
      <c r="N28" s="23">
        <f t="shared" si="0"/>
        <v>6838.030000000001</v>
      </c>
    </row>
    <row r="29" spans="1:14" ht="12.75">
      <c r="A29" s="34" t="s">
        <v>18</v>
      </c>
      <c r="B29" s="34"/>
      <c r="C29" s="22">
        <f>C27+C28</f>
        <v>14832.89</v>
      </c>
      <c r="D29" s="22">
        <f aca="true" t="shared" si="8" ref="D29:M29">D27+D28</f>
        <v>3058.47</v>
      </c>
      <c r="E29" s="22">
        <f t="shared" si="8"/>
        <v>188868.32</v>
      </c>
      <c r="F29" s="22">
        <f t="shared" si="8"/>
        <v>4151.03</v>
      </c>
      <c r="G29" s="22">
        <f t="shared" si="8"/>
        <v>0</v>
      </c>
      <c r="H29" s="22">
        <f t="shared" si="8"/>
        <v>1452.94</v>
      </c>
      <c r="I29" s="22">
        <f t="shared" si="8"/>
        <v>5385.09</v>
      </c>
      <c r="J29" s="22">
        <f t="shared" si="8"/>
        <v>0</v>
      </c>
      <c r="K29" s="22">
        <f t="shared" si="8"/>
        <v>0</v>
      </c>
      <c r="L29" s="22">
        <f t="shared" si="8"/>
        <v>0</v>
      </c>
      <c r="M29" s="22">
        <f t="shared" si="8"/>
        <v>0</v>
      </c>
      <c r="N29" s="23">
        <f t="shared" si="0"/>
        <v>217748.74</v>
      </c>
    </row>
    <row r="30" spans="1:14" ht="12.75">
      <c r="A30" s="35" t="s">
        <v>7</v>
      </c>
      <c r="B30" s="36"/>
      <c r="C30" s="22">
        <f>SUM(C26+C29)</f>
        <v>86888.86</v>
      </c>
      <c r="D30" s="22">
        <f aca="true" t="shared" si="9" ref="D30:M30">SUM(D26+D29)</f>
        <v>19608.25</v>
      </c>
      <c r="E30" s="22">
        <f t="shared" si="9"/>
        <v>248199.88</v>
      </c>
      <c r="F30" s="22">
        <f t="shared" si="9"/>
        <v>16794.449999999997</v>
      </c>
      <c r="G30" s="22">
        <f t="shared" si="9"/>
        <v>0</v>
      </c>
      <c r="H30" s="22">
        <f t="shared" si="9"/>
        <v>8144.029999999999</v>
      </c>
      <c r="I30" s="22">
        <f t="shared" si="9"/>
        <v>19530.22</v>
      </c>
      <c r="J30" s="22">
        <f t="shared" si="9"/>
        <v>283.33</v>
      </c>
      <c r="K30" s="22">
        <f t="shared" si="9"/>
        <v>0</v>
      </c>
      <c r="L30" s="22">
        <f t="shared" si="9"/>
        <v>0</v>
      </c>
      <c r="M30" s="22">
        <f t="shared" si="9"/>
        <v>0</v>
      </c>
      <c r="N30" s="23">
        <f t="shared" si="0"/>
        <v>399449.02</v>
      </c>
    </row>
    <row r="31" spans="1:14" ht="12.75">
      <c r="A31" s="28">
        <v>42185</v>
      </c>
      <c r="B31" s="13">
        <v>5</v>
      </c>
      <c r="C31" s="17">
        <v>46318.35</v>
      </c>
      <c r="D31" s="17">
        <v>10190.04</v>
      </c>
      <c r="E31" s="29">
        <v>25233.05</v>
      </c>
      <c r="F31" s="17">
        <v>5551.27</v>
      </c>
      <c r="G31" s="17"/>
      <c r="H31" s="17"/>
      <c r="I31" s="22"/>
      <c r="J31" s="17"/>
      <c r="K31" s="17"/>
      <c r="L31" s="17"/>
      <c r="M31" s="18"/>
      <c r="N31" s="23">
        <f>SUM(C31+D31+E31+I31+F31+G31+J31+K31+L31+M31+H31)</f>
        <v>87292.71</v>
      </c>
    </row>
    <row r="32" spans="1:14" ht="12.75">
      <c r="A32" s="28"/>
      <c r="B32" s="13">
        <v>6</v>
      </c>
      <c r="C32" s="17"/>
      <c r="D32" s="17"/>
      <c r="E32" s="22"/>
      <c r="F32" s="17"/>
      <c r="G32" s="17">
        <v>6949.71</v>
      </c>
      <c r="H32" s="17">
        <v>653.61</v>
      </c>
      <c r="I32" s="22">
        <v>2218.59</v>
      </c>
      <c r="J32" s="17"/>
      <c r="K32" s="17"/>
      <c r="L32" s="17"/>
      <c r="M32" s="18"/>
      <c r="N32" s="23">
        <f aca="true" t="shared" si="10" ref="N32:N40">SUM(C32+D32+E32+I32+F32+G32+J32+K32+L32+M32+H32)</f>
        <v>9821.91</v>
      </c>
    </row>
    <row r="33" spans="1:14" ht="12.75">
      <c r="A33" s="35" t="s">
        <v>19</v>
      </c>
      <c r="B33" s="36"/>
      <c r="C33" s="22">
        <f>C31+C32</f>
        <v>46318.35</v>
      </c>
      <c r="D33" s="22">
        <f aca="true" t="shared" si="11" ref="D33:M33">D31+D32</f>
        <v>10190.04</v>
      </c>
      <c r="E33" s="22">
        <f t="shared" si="11"/>
        <v>25233.05</v>
      </c>
      <c r="F33" s="22">
        <f t="shared" si="11"/>
        <v>5551.27</v>
      </c>
      <c r="G33" s="22">
        <f t="shared" si="11"/>
        <v>6949.71</v>
      </c>
      <c r="H33" s="22">
        <f t="shared" si="11"/>
        <v>653.61</v>
      </c>
      <c r="I33" s="22">
        <f t="shared" si="11"/>
        <v>2218.59</v>
      </c>
      <c r="J33" s="22">
        <f t="shared" si="11"/>
        <v>0</v>
      </c>
      <c r="K33" s="22">
        <f t="shared" si="11"/>
        <v>0</v>
      </c>
      <c r="L33" s="22">
        <f t="shared" si="11"/>
        <v>0</v>
      </c>
      <c r="M33" s="22">
        <f t="shared" si="11"/>
        <v>0</v>
      </c>
      <c r="N33" s="23">
        <f t="shared" si="10"/>
        <v>97114.62000000001</v>
      </c>
    </row>
    <row r="34" spans="1:14" ht="12.75">
      <c r="A34" s="35" t="s">
        <v>7</v>
      </c>
      <c r="B34" s="36"/>
      <c r="C34" s="22">
        <f>SUM(C30+C33)</f>
        <v>133207.21</v>
      </c>
      <c r="D34" s="22">
        <f aca="true" t="shared" si="12" ref="D34:M34">SUM(D30+D33)</f>
        <v>29798.29</v>
      </c>
      <c r="E34" s="22">
        <f t="shared" si="12"/>
        <v>273432.93</v>
      </c>
      <c r="F34" s="22">
        <f t="shared" si="12"/>
        <v>22345.719999999998</v>
      </c>
      <c r="G34" s="22">
        <f t="shared" si="12"/>
        <v>6949.71</v>
      </c>
      <c r="H34" s="22">
        <f t="shared" si="12"/>
        <v>8797.64</v>
      </c>
      <c r="I34" s="22">
        <f t="shared" si="12"/>
        <v>21748.81</v>
      </c>
      <c r="J34" s="22">
        <f t="shared" si="12"/>
        <v>283.33</v>
      </c>
      <c r="K34" s="22">
        <f t="shared" si="12"/>
        <v>0</v>
      </c>
      <c r="L34" s="22">
        <f t="shared" si="12"/>
        <v>0</v>
      </c>
      <c r="M34" s="22">
        <f t="shared" si="12"/>
        <v>0</v>
      </c>
      <c r="N34" s="23">
        <f t="shared" si="10"/>
        <v>496563.64</v>
      </c>
    </row>
    <row r="35" spans="1:14" ht="12.75">
      <c r="A35" s="28">
        <v>42216</v>
      </c>
      <c r="B35" s="13">
        <v>5</v>
      </c>
      <c r="C35" s="17">
        <v>813.58</v>
      </c>
      <c r="D35" s="17">
        <v>178.99</v>
      </c>
      <c r="E35" s="22">
        <v>4579.69</v>
      </c>
      <c r="F35" s="17">
        <v>1007.53</v>
      </c>
      <c r="G35" s="17"/>
      <c r="H35" s="17"/>
      <c r="I35" s="22"/>
      <c r="J35" s="17"/>
      <c r="K35" s="17"/>
      <c r="L35" s="17"/>
      <c r="M35" s="18"/>
      <c r="N35" s="23">
        <f t="shared" si="10"/>
        <v>6579.789999999999</v>
      </c>
    </row>
    <row r="36" spans="1:14" ht="12.75">
      <c r="A36" s="28"/>
      <c r="B36" s="13">
        <v>6</v>
      </c>
      <c r="C36" s="17"/>
      <c r="D36" s="17"/>
      <c r="E36" s="22"/>
      <c r="F36" s="17"/>
      <c r="G36" s="17"/>
      <c r="H36" s="17"/>
      <c r="I36" s="22"/>
      <c r="J36" s="17"/>
      <c r="K36" s="17"/>
      <c r="L36" s="17"/>
      <c r="M36" s="18"/>
      <c r="N36" s="23">
        <f t="shared" si="10"/>
        <v>0</v>
      </c>
    </row>
    <row r="37" spans="1:14" ht="12.75">
      <c r="A37" s="35" t="s">
        <v>20</v>
      </c>
      <c r="B37" s="36"/>
      <c r="C37" s="22">
        <f>SUM(C35:C35)</f>
        <v>813.58</v>
      </c>
      <c r="D37" s="22">
        <f>SUM(D35:D35)</f>
        <v>178.99</v>
      </c>
      <c r="E37" s="22">
        <f>SUM(E35)</f>
        <v>4579.69</v>
      </c>
      <c r="F37" s="22">
        <f>SUM(F35)</f>
        <v>1007.53</v>
      </c>
      <c r="G37" s="22">
        <f aca="true" t="shared" si="13" ref="G37:M37">SUM(G35:G35)</f>
        <v>0</v>
      </c>
      <c r="H37" s="22"/>
      <c r="I37" s="22">
        <f t="shared" si="13"/>
        <v>0</v>
      </c>
      <c r="J37" s="22">
        <f t="shared" si="13"/>
        <v>0</v>
      </c>
      <c r="K37" s="22">
        <f t="shared" si="13"/>
        <v>0</v>
      </c>
      <c r="L37" s="22">
        <f t="shared" si="13"/>
        <v>0</v>
      </c>
      <c r="M37" s="23">
        <f t="shared" si="13"/>
        <v>0</v>
      </c>
      <c r="N37" s="23">
        <f t="shared" si="10"/>
        <v>6579.789999999999</v>
      </c>
    </row>
    <row r="38" spans="1:14" ht="12.75">
      <c r="A38" s="35" t="s">
        <v>7</v>
      </c>
      <c r="B38" s="36"/>
      <c r="C38" s="22">
        <f>SUM(C34+C37)</f>
        <v>134020.78999999998</v>
      </c>
      <c r="D38" s="22">
        <f aca="true" t="shared" si="14" ref="D38:M38">SUM(D34+D37)</f>
        <v>29977.280000000002</v>
      </c>
      <c r="E38" s="22">
        <f t="shared" si="14"/>
        <v>278012.62</v>
      </c>
      <c r="F38" s="22">
        <f t="shared" si="14"/>
        <v>23353.249999999996</v>
      </c>
      <c r="G38" s="22">
        <f t="shared" si="14"/>
        <v>6949.71</v>
      </c>
      <c r="H38" s="22">
        <f t="shared" si="14"/>
        <v>8797.64</v>
      </c>
      <c r="I38" s="22">
        <f t="shared" si="14"/>
        <v>21748.81</v>
      </c>
      <c r="J38" s="22">
        <f t="shared" si="14"/>
        <v>283.33</v>
      </c>
      <c r="K38" s="22">
        <f t="shared" si="14"/>
        <v>0</v>
      </c>
      <c r="L38" s="22">
        <f t="shared" si="14"/>
        <v>0</v>
      </c>
      <c r="M38" s="22">
        <f t="shared" si="14"/>
        <v>0</v>
      </c>
      <c r="N38" s="23">
        <f t="shared" si="10"/>
        <v>503143.43</v>
      </c>
    </row>
    <row r="39" spans="1:14" ht="12.75">
      <c r="A39" s="28">
        <v>42247</v>
      </c>
      <c r="B39" s="13">
        <v>5</v>
      </c>
      <c r="C39" s="17">
        <v>18864.99</v>
      </c>
      <c r="D39" s="17">
        <v>4150.3</v>
      </c>
      <c r="E39" s="29">
        <v>13386.16</v>
      </c>
      <c r="F39" s="17">
        <v>2944.96</v>
      </c>
      <c r="G39" s="17"/>
      <c r="H39" s="17"/>
      <c r="I39" s="22"/>
      <c r="J39" s="17"/>
      <c r="K39" s="17"/>
      <c r="L39" s="17"/>
      <c r="M39" s="18"/>
      <c r="N39" s="23">
        <f t="shared" si="10"/>
        <v>39346.409999999996</v>
      </c>
    </row>
    <row r="40" spans="1:14" ht="12.75">
      <c r="A40" s="28">
        <v>42247</v>
      </c>
      <c r="B40" s="13">
        <v>6</v>
      </c>
      <c r="C40" s="17"/>
      <c r="D40" s="17"/>
      <c r="E40" s="22"/>
      <c r="F40" s="17"/>
      <c r="G40" s="17"/>
      <c r="H40" s="17">
        <v>2391.1</v>
      </c>
      <c r="I40" s="29">
        <v>2266.8</v>
      </c>
      <c r="J40" s="17"/>
      <c r="K40" s="17"/>
      <c r="L40" s="17"/>
      <c r="M40" s="18"/>
      <c r="N40" s="23">
        <f t="shared" si="10"/>
        <v>4657.9</v>
      </c>
    </row>
    <row r="41" spans="1:14" ht="12.75">
      <c r="A41" s="35" t="s">
        <v>21</v>
      </c>
      <c r="B41" s="36"/>
      <c r="C41" s="22">
        <f>C39+C40</f>
        <v>18864.99</v>
      </c>
      <c r="D41" s="22">
        <f aca="true" t="shared" si="15" ref="D41:M41">D39+D40</f>
        <v>4150.3</v>
      </c>
      <c r="E41" s="22">
        <f t="shared" si="15"/>
        <v>13386.16</v>
      </c>
      <c r="F41" s="22">
        <f t="shared" si="15"/>
        <v>2944.96</v>
      </c>
      <c r="G41" s="22">
        <f t="shared" si="15"/>
        <v>0</v>
      </c>
      <c r="H41" s="22">
        <f t="shared" si="15"/>
        <v>2391.1</v>
      </c>
      <c r="I41" s="22">
        <f t="shared" si="15"/>
        <v>2266.8</v>
      </c>
      <c r="J41" s="22">
        <f t="shared" si="15"/>
        <v>0</v>
      </c>
      <c r="K41" s="22">
        <f t="shared" si="15"/>
        <v>0</v>
      </c>
      <c r="L41" s="22">
        <f t="shared" si="15"/>
        <v>0</v>
      </c>
      <c r="M41" s="22">
        <f t="shared" si="15"/>
        <v>0</v>
      </c>
      <c r="N41" s="23">
        <f t="shared" si="0"/>
        <v>44004.31</v>
      </c>
    </row>
    <row r="42" spans="1:14" ht="12.75">
      <c r="A42" s="35" t="s">
        <v>7</v>
      </c>
      <c r="B42" s="36"/>
      <c r="C42" s="22">
        <f>SUM(C38+C41)</f>
        <v>152885.77999999997</v>
      </c>
      <c r="D42" s="22">
        <f aca="true" t="shared" si="16" ref="D42:M42">SUM(D38+D41)</f>
        <v>34127.58</v>
      </c>
      <c r="E42" s="22">
        <f t="shared" si="16"/>
        <v>291398.77999999997</v>
      </c>
      <c r="F42" s="22">
        <f t="shared" si="16"/>
        <v>26298.209999999995</v>
      </c>
      <c r="G42" s="22">
        <f t="shared" si="16"/>
        <v>6949.71</v>
      </c>
      <c r="H42" s="22">
        <f t="shared" si="16"/>
        <v>11188.74</v>
      </c>
      <c r="I42" s="22">
        <f t="shared" si="16"/>
        <v>24015.61</v>
      </c>
      <c r="J42" s="22">
        <f t="shared" si="16"/>
        <v>283.33</v>
      </c>
      <c r="K42" s="22">
        <f t="shared" si="16"/>
        <v>0</v>
      </c>
      <c r="L42" s="22">
        <f t="shared" si="16"/>
        <v>0</v>
      </c>
      <c r="M42" s="22">
        <f t="shared" si="16"/>
        <v>0</v>
      </c>
      <c r="N42" s="23">
        <f t="shared" si="0"/>
        <v>547147.7399999999</v>
      </c>
    </row>
    <row r="43" spans="1:14" ht="12.75">
      <c r="A43" s="28">
        <v>42277</v>
      </c>
      <c r="B43" s="13">
        <v>5</v>
      </c>
      <c r="C43" s="17">
        <v>23422.24</v>
      </c>
      <c r="D43" s="17">
        <v>5152.89</v>
      </c>
      <c r="E43" s="29">
        <v>14414.05</v>
      </c>
      <c r="F43" s="17">
        <v>3171.09</v>
      </c>
      <c r="G43" s="17"/>
      <c r="H43" s="17"/>
      <c r="I43" s="22"/>
      <c r="J43" s="17"/>
      <c r="K43" s="17"/>
      <c r="L43" s="17"/>
      <c r="M43" s="18"/>
      <c r="N43" s="23">
        <f t="shared" si="0"/>
        <v>46160.270000000004</v>
      </c>
    </row>
    <row r="44" spans="1:14" ht="12.75">
      <c r="A44" s="28"/>
      <c r="B44" s="13">
        <v>6</v>
      </c>
      <c r="C44" s="17"/>
      <c r="D44" s="17"/>
      <c r="E44" s="22"/>
      <c r="F44" s="17"/>
      <c r="G44" s="17"/>
      <c r="H44" s="17">
        <v>5080.1</v>
      </c>
      <c r="I44" s="22">
        <v>655</v>
      </c>
      <c r="J44" s="17"/>
      <c r="K44" s="17"/>
      <c r="L44" s="17"/>
      <c r="M44" s="18"/>
      <c r="N44" s="23">
        <f t="shared" si="0"/>
        <v>5735.1</v>
      </c>
    </row>
    <row r="45" spans="1:14" ht="12.75">
      <c r="A45" s="35" t="s">
        <v>22</v>
      </c>
      <c r="B45" s="36"/>
      <c r="C45" s="22">
        <f>C43+C44</f>
        <v>23422.24</v>
      </c>
      <c r="D45" s="22">
        <f aca="true" t="shared" si="17" ref="D45:M45">D43+D44</f>
        <v>5152.89</v>
      </c>
      <c r="E45" s="22">
        <f t="shared" si="17"/>
        <v>14414.05</v>
      </c>
      <c r="F45" s="22">
        <f t="shared" si="17"/>
        <v>3171.09</v>
      </c>
      <c r="G45" s="22">
        <f t="shared" si="17"/>
        <v>0</v>
      </c>
      <c r="H45" s="22">
        <f t="shared" si="17"/>
        <v>5080.1</v>
      </c>
      <c r="I45" s="22">
        <f t="shared" si="17"/>
        <v>655</v>
      </c>
      <c r="J45" s="22">
        <f t="shared" si="17"/>
        <v>0</v>
      </c>
      <c r="K45" s="22">
        <f t="shared" si="17"/>
        <v>0</v>
      </c>
      <c r="L45" s="22">
        <f t="shared" si="17"/>
        <v>0</v>
      </c>
      <c r="M45" s="22">
        <f t="shared" si="17"/>
        <v>0</v>
      </c>
      <c r="N45" s="23">
        <f t="shared" si="0"/>
        <v>51895.37</v>
      </c>
    </row>
    <row r="46" spans="1:14" ht="12.75">
      <c r="A46" s="35" t="s">
        <v>7</v>
      </c>
      <c r="B46" s="36"/>
      <c r="C46" s="22">
        <f>SUM(C42+C45)</f>
        <v>176308.01999999996</v>
      </c>
      <c r="D46" s="22">
        <f aca="true" t="shared" si="18" ref="D46:M46">SUM(D42+D45)</f>
        <v>39280.47</v>
      </c>
      <c r="E46" s="22">
        <f t="shared" si="18"/>
        <v>305812.82999999996</v>
      </c>
      <c r="F46" s="22">
        <f t="shared" si="18"/>
        <v>29469.299999999996</v>
      </c>
      <c r="G46" s="22">
        <f t="shared" si="18"/>
        <v>6949.71</v>
      </c>
      <c r="H46" s="22">
        <f t="shared" si="18"/>
        <v>16268.84</v>
      </c>
      <c r="I46" s="22">
        <f t="shared" si="18"/>
        <v>24670.61</v>
      </c>
      <c r="J46" s="22">
        <f t="shared" si="18"/>
        <v>283.33</v>
      </c>
      <c r="K46" s="22">
        <f t="shared" si="18"/>
        <v>0</v>
      </c>
      <c r="L46" s="22">
        <f t="shared" si="18"/>
        <v>0</v>
      </c>
      <c r="M46" s="22">
        <f t="shared" si="18"/>
        <v>0</v>
      </c>
      <c r="N46" s="23">
        <f t="shared" si="0"/>
        <v>599043.1099999999</v>
      </c>
    </row>
    <row r="47" spans="1:14" ht="12.75">
      <c r="A47" s="28">
        <v>42308</v>
      </c>
      <c r="B47" s="13">
        <v>5</v>
      </c>
      <c r="C47" s="17">
        <v>17472.24</v>
      </c>
      <c r="D47" s="17">
        <v>3843.89</v>
      </c>
      <c r="E47" s="22">
        <v>13948.68</v>
      </c>
      <c r="F47" s="17">
        <v>3068.71</v>
      </c>
      <c r="G47" s="17"/>
      <c r="H47" s="17"/>
      <c r="I47" s="22"/>
      <c r="J47" s="17"/>
      <c r="K47" s="17"/>
      <c r="L47" s="17"/>
      <c r="M47" s="18"/>
      <c r="N47" s="23">
        <f t="shared" si="0"/>
        <v>38333.52</v>
      </c>
    </row>
    <row r="48" spans="1:14" ht="12.75">
      <c r="A48" s="28"/>
      <c r="B48" s="13">
        <v>6</v>
      </c>
      <c r="C48" s="17"/>
      <c r="D48" s="17"/>
      <c r="E48" s="22"/>
      <c r="F48" s="17"/>
      <c r="G48" s="17"/>
      <c r="H48" s="17">
        <v>10785.75</v>
      </c>
      <c r="I48" s="22">
        <v>301.11</v>
      </c>
      <c r="J48" s="17"/>
      <c r="K48" s="17"/>
      <c r="L48" s="17"/>
      <c r="M48" s="18"/>
      <c r="N48" s="23">
        <f t="shared" si="0"/>
        <v>11086.86</v>
      </c>
    </row>
    <row r="49" spans="1:14" ht="12.75">
      <c r="A49" s="35" t="s">
        <v>23</v>
      </c>
      <c r="B49" s="36"/>
      <c r="C49" s="22">
        <f>SUM(C47:C47)</f>
        <v>17472.24</v>
      </c>
      <c r="D49" s="22">
        <f>SUM(D47:D47)</f>
        <v>3843.89</v>
      </c>
      <c r="E49" s="22">
        <f>SUM(E47)</f>
        <v>13948.68</v>
      </c>
      <c r="F49" s="22">
        <f>SUM(F47)</f>
        <v>3068.71</v>
      </c>
      <c r="G49" s="22">
        <f>SUM(G47:G47)</f>
        <v>0</v>
      </c>
      <c r="H49" s="22">
        <f aca="true" t="shared" si="19" ref="H49:M49">H48</f>
        <v>10785.75</v>
      </c>
      <c r="I49" s="22">
        <f t="shared" si="19"/>
        <v>301.11</v>
      </c>
      <c r="J49" s="22">
        <f t="shared" si="19"/>
        <v>0</v>
      </c>
      <c r="K49" s="22">
        <f t="shared" si="19"/>
        <v>0</v>
      </c>
      <c r="L49" s="22">
        <f t="shared" si="19"/>
        <v>0</v>
      </c>
      <c r="M49" s="22">
        <f t="shared" si="19"/>
        <v>0</v>
      </c>
      <c r="N49" s="23">
        <f t="shared" si="0"/>
        <v>49420.38</v>
      </c>
    </row>
    <row r="50" spans="1:14" ht="12.75">
      <c r="A50" s="35" t="s">
        <v>7</v>
      </c>
      <c r="B50" s="36"/>
      <c r="C50" s="22">
        <f>SUM(C46+C49)</f>
        <v>193780.25999999995</v>
      </c>
      <c r="D50" s="22">
        <f aca="true" t="shared" si="20" ref="D50:M50">SUM(D46+D49)</f>
        <v>43124.36</v>
      </c>
      <c r="E50" s="22">
        <f t="shared" si="20"/>
        <v>319761.50999999995</v>
      </c>
      <c r="F50" s="22">
        <f t="shared" si="20"/>
        <v>32538.009999999995</v>
      </c>
      <c r="G50" s="22">
        <f t="shared" si="20"/>
        <v>6949.71</v>
      </c>
      <c r="H50" s="22">
        <f t="shared" si="20"/>
        <v>27054.59</v>
      </c>
      <c r="I50" s="22">
        <f t="shared" si="20"/>
        <v>24971.72</v>
      </c>
      <c r="J50" s="22">
        <f t="shared" si="20"/>
        <v>283.33</v>
      </c>
      <c r="K50" s="22">
        <f t="shared" si="20"/>
        <v>0</v>
      </c>
      <c r="L50" s="22">
        <f t="shared" si="20"/>
        <v>0</v>
      </c>
      <c r="M50" s="22">
        <f t="shared" si="20"/>
        <v>0</v>
      </c>
      <c r="N50" s="23">
        <f t="shared" si="0"/>
        <v>648463.4899999998</v>
      </c>
    </row>
    <row r="51" spans="1:20" ht="18" customHeight="1">
      <c r="A51" s="28">
        <v>42338</v>
      </c>
      <c r="B51" s="13">
        <v>5</v>
      </c>
      <c r="C51" s="17">
        <v>17619.52</v>
      </c>
      <c r="D51" s="17">
        <v>3876.29</v>
      </c>
      <c r="E51" s="22">
        <v>14832.89</v>
      </c>
      <c r="F51" s="17">
        <v>3263.24</v>
      </c>
      <c r="G51" s="17"/>
      <c r="H51" s="17"/>
      <c r="I51" s="22"/>
      <c r="J51" s="17"/>
      <c r="K51" s="17"/>
      <c r="L51" s="17"/>
      <c r="M51" s="18"/>
      <c r="N51" s="23">
        <f t="shared" si="0"/>
        <v>39591.939999999995</v>
      </c>
      <c r="T51" s="21"/>
    </row>
    <row r="52" spans="1:20" ht="18" customHeight="1">
      <c r="A52" s="15">
        <v>42338</v>
      </c>
      <c r="B52" s="3">
        <v>6</v>
      </c>
      <c r="C52" s="17"/>
      <c r="D52" s="17"/>
      <c r="E52" s="22"/>
      <c r="F52" s="17"/>
      <c r="G52" s="17">
        <v>18330</v>
      </c>
      <c r="H52" s="17">
        <v>5966.72</v>
      </c>
      <c r="I52" s="22"/>
      <c r="J52" s="17"/>
      <c r="K52" s="17"/>
      <c r="L52" s="17"/>
      <c r="M52" s="18"/>
      <c r="N52" s="23">
        <f t="shared" si="0"/>
        <v>24296.72</v>
      </c>
      <c r="T52" s="21"/>
    </row>
    <row r="53" spans="1:14" ht="18" customHeight="1">
      <c r="A53" s="35" t="s">
        <v>24</v>
      </c>
      <c r="B53" s="36"/>
      <c r="C53" s="22">
        <f>SUM(C51:C52)</f>
        <v>17619.52</v>
      </c>
      <c r="D53" s="22">
        <f>SUM(D51:D52)</f>
        <v>3876.29</v>
      </c>
      <c r="E53" s="22">
        <f>SUM(E51)</f>
        <v>14832.89</v>
      </c>
      <c r="F53" s="22">
        <f>SUM(F51)</f>
        <v>3263.24</v>
      </c>
      <c r="G53" s="22">
        <f aca="true" t="shared" si="21" ref="G53:M53">SUM(G51:G52)</f>
        <v>18330</v>
      </c>
      <c r="H53" s="22">
        <f t="shared" si="21"/>
        <v>5966.72</v>
      </c>
      <c r="I53" s="22">
        <f t="shared" si="21"/>
        <v>0</v>
      </c>
      <c r="J53" s="22">
        <f t="shared" si="21"/>
        <v>0</v>
      </c>
      <c r="K53" s="22">
        <f t="shared" si="21"/>
        <v>0</v>
      </c>
      <c r="L53" s="22">
        <f t="shared" si="21"/>
        <v>0</v>
      </c>
      <c r="M53" s="22">
        <f t="shared" si="21"/>
        <v>0</v>
      </c>
      <c r="N53" s="23">
        <f t="shared" si="0"/>
        <v>63888.659999999996</v>
      </c>
    </row>
    <row r="54" spans="1:14" ht="18" customHeight="1">
      <c r="A54" s="34" t="s">
        <v>7</v>
      </c>
      <c r="B54" s="34"/>
      <c r="C54" s="22">
        <f>SUM(C50+C53)</f>
        <v>211399.77999999994</v>
      </c>
      <c r="D54" s="22">
        <f aca="true" t="shared" si="22" ref="D54:M54">SUM(D50+D53)</f>
        <v>47000.65</v>
      </c>
      <c r="E54" s="22">
        <f t="shared" si="22"/>
        <v>334594.39999999997</v>
      </c>
      <c r="F54" s="22">
        <f t="shared" si="22"/>
        <v>35801.24999999999</v>
      </c>
      <c r="G54" s="22">
        <f t="shared" si="22"/>
        <v>25279.71</v>
      </c>
      <c r="H54" s="22">
        <f t="shared" si="22"/>
        <v>33021.31</v>
      </c>
      <c r="I54" s="22">
        <f t="shared" si="22"/>
        <v>24971.72</v>
      </c>
      <c r="J54" s="22">
        <f t="shared" si="22"/>
        <v>283.33</v>
      </c>
      <c r="K54" s="22">
        <f t="shared" si="22"/>
        <v>0</v>
      </c>
      <c r="L54" s="22">
        <f t="shared" si="22"/>
        <v>0</v>
      </c>
      <c r="M54" s="22">
        <f t="shared" si="22"/>
        <v>0</v>
      </c>
      <c r="N54" s="23">
        <f t="shared" si="0"/>
        <v>712352.1499999997</v>
      </c>
    </row>
    <row r="55" spans="1:14" ht="12.75">
      <c r="A55" s="28">
        <v>38717</v>
      </c>
      <c r="B55" s="13">
        <v>5</v>
      </c>
      <c r="C55" s="17">
        <v>27920.46</v>
      </c>
      <c r="D55" s="17">
        <v>6142.5</v>
      </c>
      <c r="E55" s="22">
        <v>23332.16</v>
      </c>
      <c r="F55" s="17">
        <v>5133.08</v>
      </c>
      <c r="G55" s="17"/>
      <c r="H55" s="17"/>
      <c r="I55" s="22"/>
      <c r="J55" s="17"/>
      <c r="K55" s="17"/>
      <c r="L55" s="17"/>
      <c r="M55" s="18"/>
      <c r="N55" s="23">
        <f t="shared" si="0"/>
        <v>62528.2</v>
      </c>
    </row>
    <row r="56" spans="1:14" ht="12.75">
      <c r="A56" s="28"/>
      <c r="B56" s="13">
        <v>6</v>
      </c>
      <c r="C56" s="17"/>
      <c r="D56" s="17"/>
      <c r="E56" s="22"/>
      <c r="F56" s="17"/>
      <c r="G56" s="17">
        <v>3337.8</v>
      </c>
      <c r="H56" s="17">
        <v>4697.04</v>
      </c>
      <c r="I56" s="22"/>
      <c r="J56" s="17">
        <v>490.31</v>
      </c>
      <c r="K56" s="17">
        <v>60</v>
      </c>
      <c r="L56" s="17"/>
      <c r="M56" s="18"/>
      <c r="N56" s="23">
        <f t="shared" si="0"/>
        <v>8585.15</v>
      </c>
    </row>
    <row r="57" spans="1:14" ht="12.75">
      <c r="A57" s="35" t="s">
        <v>25</v>
      </c>
      <c r="B57" s="36"/>
      <c r="C57" s="22">
        <f>C55+C56</f>
        <v>27920.46</v>
      </c>
      <c r="D57" s="22">
        <f aca="true" t="shared" si="23" ref="D57:M57">D55+D56</f>
        <v>6142.5</v>
      </c>
      <c r="E57" s="22">
        <f t="shared" si="23"/>
        <v>23332.16</v>
      </c>
      <c r="F57" s="22">
        <f t="shared" si="23"/>
        <v>5133.08</v>
      </c>
      <c r="G57" s="22">
        <f t="shared" si="23"/>
        <v>3337.8</v>
      </c>
      <c r="H57" s="22">
        <f t="shared" si="23"/>
        <v>4697.04</v>
      </c>
      <c r="I57" s="22">
        <f t="shared" si="23"/>
        <v>0</v>
      </c>
      <c r="J57" s="22">
        <f t="shared" si="23"/>
        <v>490.31</v>
      </c>
      <c r="K57" s="22">
        <f t="shared" si="23"/>
        <v>60</v>
      </c>
      <c r="L57" s="22">
        <f t="shared" si="23"/>
        <v>0</v>
      </c>
      <c r="M57" s="22">
        <f t="shared" si="23"/>
        <v>0</v>
      </c>
      <c r="N57" s="23">
        <f t="shared" si="0"/>
        <v>71113.34999999999</v>
      </c>
    </row>
    <row r="58" spans="1:14" ht="12.75">
      <c r="A58" s="35" t="s">
        <v>7</v>
      </c>
      <c r="B58" s="36"/>
      <c r="C58" s="22">
        <f aca="true" t="shared" si="24" ref="C58:M58">SUM(C54+C57)</f>
        <v>239320.23999999993</v>
      </c>
      <c r="D58" s="22">
        <f t="shared" si="24"/>
        <v>53143.15</v>
      </c>
      <c r="E58" s="22">
        <f t="shared" si="24"/>
        <v>357926.55999999994</v>
      </c>
      <c r="F58" s="22">
        <f t="shared" si="24"/>
        <v>40934.329999999994</v>
      </c>
      <c r="G58" s="22">
        <f t="shared" si="24"/>
        <v>28617.51</v>
      </c>
      <c r="H58" s="22">
        <f t="shared" si="24"/>
        <v>37718.35</v>
      </c>
      <c r="I58" s="22">
        <f t="shared" si="24"/>
        <v>24971.72</v>
      </c>
      <c r="J58" s="22">
        <f t="shared" si="24"/>
        <v>773.64</v>
      </c>
      <c r="K58" s="22">
        <f t="shared" si="24"/>
        <v>60</v>
      </c>
      <c r="L58" s="22">
        <f t="shared" si="24"/>
        <v>0</v>
      </c>
      <c r="M58" s="22">
        <f t="shared" si="24"/>
        <v>0</v>
      </c>
      <c r="N58" s="23">
        <f t="shared" si="0"/>
        <v>783465.4999999999</v>
      </c>
    </row>
  </sheetData>
  <sheetProtection/>
  <mergeCells count="20">
    <mergeCell ref="A53:B53"/>
    <mergeCell ref="A57:B57"/>
    <mergeCell ref="A58:B58"/>
    <mergeCell ref="A50:B50"/>
    <mergeCell ref="A37:B37"/>
    <mergeCell ref="A38:B38"/>
    <mergeCell ref="A45:B45"/>
    <mergeCell ref="A49:B49"/>
    <mergeCell ref="A46:B46"/>
    <mergeCell ref="A13:B13"/>
    <mergeCell ref="A14:B14"/>
    <mergeCell ref="A17:B17"/>
    <mergeCell ref="A18:B18"/>
    <mergeCell ref="A25:B25"/>
    <mergeCell ref="A26:B26"/>
    <mergeCell ref="A41:B41"/>
    <mergeCell ref="A42:B42"/>
    <mergeCell ref="A33:B33"/>
    <mergeCell ref="A34:B34"/>
    <mergeCell ref="A30:B3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2018-03-12T09:15:50Z</cp:lastPrinted>
  <dcterms:created xsi:type="dcterms:W3CDTF">2014-02-13T09:35:37Z</dcterms:created>
  <dcterms:modified xsi:type="dcterms:W3CDTF">2019-01-14T12:27:18Z</dcterms:modified>
  <cp:category/>
  <cp:version/>
  <cp:contentType/>
  <cp:contentStatus/>
</cp:coreProperties>
</file>