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89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<sst xmlns="http://schemas.openxmlformats.org/spreadsheetml/2006/main" count="41" uniqueCount="28">
  <si>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АНАЛІТИЧНОГО ОБЛІКУ КАСОВИХ ВИДАТКІВ </t>
  </si>
  <si>
    <t>Дата</t>
  </si>
  <si>
    <t>№</t>
  </si>
  <si>
    <t>МО</t>
  </si>
  <si>
    <t xml:space="preserve">               Видатки за кодами економісної класифікації</t>
  </si>
  <si>
    <t>Разом</t>
  </si>
  <si>
    <t xml:space="preserve">Оборот за січень місяць </t>
  </si>
  <si>
    <t>З початку року</t>
  </si>
  <si>
    <t xml:space="preserve">                                                 КАРТКА</t>
  </si>
  <si>
    <t>Оборот за лютий місяць</t>
  </si>
  <si>
    <t>Недобоївська сільська рада</t>
  </si>
  <si>
    <t>пед</t>
  </si>
  <si>
    <t>обл.</t>
  </si>
  <si>
    <t>заг</t>
  </si>
  <si>
    <t>спец</t>
  </si>
  <si>
    <t>Оборот за березень місяць</t>
  </si>
  <si>
    <t>Оборот за квітень</t>
  </si>
  <si>
    <t>Оборот за травень</t>
  </si>
  <si>
    <t>Оборот за червень</t>
  </si>
  <si>
    <t>Оборот за липень</t>
  </si>
  <si>
    <t>Оборот за серпень</t>
  </si>
  <si>
    <t>Оборот за вересень</t>
  </si>
  <si>
    <t>Оборот за жовтень</t>
  </si>
  <si>
    <t>Оборот за листопад</t>
  </si>
  <si>
    <t>Оборот за грудень</t>
  </si>
  <si>
    <t xml:space="preserve">ПО КПК   0111020  Ставчанський НВК (Дошкільний підрозділ)  на 2019 рік </t>
  </si>
  <si>
    <t>Залишок плану</t>
  </si>
  <si>
    <t>План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</si>
</sst>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/m;@"/>
  </numFmts>
  <fonts count="4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NumberFormat="1" applyBorder="1" applyAlignment="1">
      <alignment/>
    </xf>
    <xf numFmtId="173" fontId="0" fillId="0" borderId="12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3" fillId="0" borderId="12" xfId="0" applyNumberFormat="1" applyFont="1" applyBorder="1" applyAlignment="1">
      <alignment/>
    </xf>
    <xf numFmtId="9" fontId="0" fillId="0" borderId="0" xfId="55" applyFont="1" applyAlignment="1">
      <alignment/>
    </xf>
    <xf numFmtId="0" fontId="3" fillId="0" borderId="16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173" fontId="0" fillId="0" borderId="16" xfId="0" applyNumberForma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Fill="1" applyBorder="1" applyAlignment="1">
      <alignment/>
    </xf>
    <xf numFmtId="2" fontId="0" fillId="0" borderId="0" xfId="0" applyNumberFormat="1" applyAlignment="1">
      <alignment/>
    </xf>
    <xf numFmtId="0" fontId="3" fillId="0" borderId="16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NumberFormat="1" applyFont="1" applyBorder="1" applyAlignment="1">
      <alignment/>
    </xf>
    <xf numFmtId="0" fontId="0" fillId="0" borderId="22" xfId="0" applyNumberFormat="1" applyBorder="1" applyAlignment="1">
      <alignment/>
    </xf>
    <xf numFmtId="0" fontId="0" fillId="0" borderId="22" xfId="0" applyNumberFormat="1" applyFont="1" applyBorder="1" applyAlignment="1">
      <alignment/>
    </xf>
    <xf numFmtId="0" fontId="3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3" fillId="0" borderId="25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9" xfId="0" applyNumberFormat="1" applyFont="1" applyBorder="1" applyAlignment="1">
      <alignment/>
    </xf>
    <xf numFmtId="0" fontId="3" fillId="0" borderId="30" xfId="0" applyNumberFormat="1" applyFont="1" applyBorder="1" applyAlignment="1">
      <alignment/>
    </xf>
    <xf numFmtId="0" fontId="3" fillId="0" borderId="28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0"/>
  <sheetViews>
    <sheetView tabSelected="1" view="pageBreakPreview" zoomScaleSheetLayoutView="100" zoomScalePageLayoutView="0" workbookViewId="0" topLeftCell="A2">
      <pane ySplit="10" topLeftCell="A39" activePane="bottomLeft" state="frozen"/>
      <selection pane="topLeft" activeCell="A2" sqref="A2"/>
      <selection pane="bottomLeft" activeCell="G44" sqref="G44"/>
    </sheetView>
  </sheetViews>
  <sheetFormatPr defaultColWidth="9.00390625" defaultRowHeight="12.75"/>
  <cols>
    <col min="1" max="1" width="13.00390625" style="0" customWidth="1"/>
    <col min="2" max="2" width="7.625" style="0" customWidth="1"/>
    <col min="3" max="3" width="10.125" style="0" bestFit="1" customWidth="1"/>
    <col min="10" max="10" width="10.375" style="0" customWidth="1"/>
    <col min="11" max="11" width="6.75390625" style="0" customWidth="1"/>
    <col min="12" max="12" width="10.875" style="0" customWidth="1"/>
    <col min="13" max="13" width="10.125" style="0" bestFit="1" customWidth="1"/>
    <col min="14" max="14" width="11.625" style="0" customWidth="1"/>
  </cols>
  <sheetData>
    <row r="1" ht="12.75" hidden="1"/>
    <row r="2" ht="12.75">
      <c r="A2" t="s">
        <v>10</v>
      </c>
    </row>
    <row r="4" spans="3:6" s="18" customFormat="1" ht="15.75">
      <c r="C4" s="20" t="s">
        <v>8</v>
      </c>
      <c r="D4" s="19"/>
      <c r="E4" s="19"/>
      <c r="F4" s="19"/>
    </row>
    <row r="5" spans="3:6" s="18" customFormat="1" ht="15">
      <c r="C5" s="19" t="s">
        <v>0</v>
      </c>
      <c r="D5" s="19"/>
      <c r="E5" s="19"/>
      <c r="F5" s="19"/>
    </row>
    <row r="6" spans="3:6" s="18" customFormat="1" ht="15.75">
      <c r="C6" s="20" t="s">
        <v>25</v>
      </c>
      <c r="D6" s="19"/>
      <c r="E6" s="19"/>
      <c r="F6" s="19"/>
    </row>
    <row r="7" spans="1:12" ht="15">
      <c r="A7" s="1"/>
      <c r="B7" s="1"/>
      <c r="C7" s="17"/>
      <c r="D7" s="17"/>
      <c r="E7" s="17"/>
      <c r="F7" s="17"/>
      <c r="G7" s="1"/>
      <c r="H7" s="1"/>
      <c r="I7" s="1"/>
      <c r="J7" s="1"/>
      <c r="K7" s="1"/>
      <c r="L7" s="1"/>
    </row>
    <row r="8" spans="1:12" ht="13.5" thickBot="1">
      <c r="A8" s="2"/>
      <c r="B8" s="2" t="s">
        <v>2</v>
      </c>
      <c r="C8" s="6" t="s">
        <v>4</v>
      </c>
      <c r="D8" s="7"/>
      <c r="E8" s="7"/>
      <c r="F8" s="7"/>
      <c r="G8" s="7"/>
      <c r="H8" s="7"/>
      <c r="I8" s="7"/>
      <c r="J8" s="7"/>
      <c r="K8" s="7"/>
      <c r="L8" s="4"/>
    </row>
    <row r="9" spans="1:13" ht="12.75">
      <c r="A9" s="5" t="s">
        <v>1</v>
      </c>
      <c r="B9" s="3" t="s">
        <v>3</v>
      </c>
      <c r="C9" s="8">
        <v>2110</v>
      </c>
      <c r="D9" s="8">
        <v>2120</v>
      </c>
      <c r="E9" s="8">
        <v>2111</v>
      </c>
      <c r="F9" s="2">
        <v>2120</v>
      </c>
      <c r="G9" s="2">
        <v>2210</v>
      </c>
      <c r="H9" s="2">
        <v>2230</v>
      </c>
      <c r="I9" s="8">
        <v>2230</v>
      </c>
      <c r="J9" s="2">
        <v>2240</v>
      </c>
      <c r="K9" s="34">
        <v>2250</v>
      </c>
      <c r="L9" s="41" t="s">
        <v>5</v>
      </c>
      <c r="M9" s="23"/>
    </row>
    <row r="10" spans="1:12" ht="13.5" thickBot="1">
      <c r="A10" s="3"/>
      <c r="B10" s="3"/>
      <c r="C10" s="3" t="s">
        <v>11</v>
      </c>
      <c r="D10" s="3" t="s">
        <v>11</v>
      </c>
      <c r="E10" s="3" t="s">
        <v>12</v>
      </c>
      <c r="F10" s="3" t="s">
        <v>12</v>
      </c>
      <c r="G10" s="3"/>
      <c r="H10" s="3" t="s">
        <v>13</v>
      </c>
      <c r="I10" s="3" t="s">
        <v>14</v>
      </c>
      <c r="J10" s="3"/>
      <c r="K10" s="34"/>
      <c r="L10" s="42"/>
    </row>
    <row r="11" spans="1:12" ht="13.5" thickBot="1">
      <c r="A11" s="53" t="s">
        <v>27</v>
      </c>
      <c r="B11" s="54"/>
      <c r="C11" s="28">
        <v>450000</v>
      </c>
      <c r="D11" s="28">
        <v>105000</v>
      </c>
      <c r="E11" s="28"/>
      <c r="F11" s="28"/>
      <c r="G11" s="28">
        <v>10000</v>
      </c>
      <c r="H11" s="28">
        <v>100000</v>
      </c>
      <c r="I11" s="28">
        <v>40000</v>
      </c>
      <c r="J11" s="28">
        <v>2000</v>
      </c>
      <c r="K11" s="35">
        <v>500</v>
      </c>
      <c r="L11" s="30">
        <f>SUM(C11+D11+E11+I11+F11+G11+J11+K11+H11)</f>
        <v>707500</v>
      </c>
    </row>
    <row r="12" spans="1:14" s="12" customFormat="1" ht="18" customHeight="1">
      <c r="A12" s="11">
        <v>41670</v>
      </c>
      <c r="B12" s="10">
        <v>5</v>
      </c>
      <c r="C12" s="31">
        <v>19163.86</v>
      </c>
      <c r="D12" s="31">
        <v>4216.04</v>
      </c>
      <c r="E12" s="32">
        <v>16598.93</v>
      </c>
      <c r="F12" s="31">
        <v>3651.77</v>
      </c>
      <c r="G12" s="31"/>
      <c r="H12" s="31"/>
      <c r="I12" s="33"/>
      <c r="J12" s="31"/>
      <c r="K12" s="36"/>
      <c r="L12" s="43">
        <f aca="true" t="shared" si="0" ref="L12:L60">SUM(C12+D12+E12+I12+F12+G12+J12+K12+H12)</f>
        <v>43630.6</v>
      </c>
      <c r="M12" s="24"/>
      <c r="N12" s="24"/>
    </row>
    <row r="13" spans="1:14" s="12" customFormat="1" ht="18" customHeight="1">
      <c r="A13" s="11"/>
      <c r="B13" s="10">
        <v>6</v>
      </c>
      <c r="C13" s="13"/>
      <c r="D13" s="13"/>
      <c r="E13" s="22"/>
      <c r="F13" s="13"/>
      <c r="G13" s="13"/>
      <c r="H13" s="13">
        <v>3456.17</v>
      </c>
      <c r="I13" s="22">
        <v>282.05</v>
      </c>
      <c r="J13" s="13"/>
      <c r="K13" s="37"/>
      <c r="L13" s="44">
        <f t="shared" si="0"/>
        <v>3738.2200000000003</v>
      </c>
      <c r="M13" s="24"/>
      <c r="N13" s="24"/>
    </row>
    <row r="14" spans="1:12" ht="18" customHeight="1">
      <c r="A14" s="48" t="s">
        <v>6</v>
      </c>
      <c r="B14" s="49"/>
      <c r="C14" s="14">
        <f>SUM(C12)</f>
        <v>19163.86</v>
      </c>
      <c r="D14" s="14">
        <f>SUM(D12)</f>
        <v>4216.04</v>
      </c>
      <c r="E14" s="14">
        <f>SUM(E12)</f>
        <v>16598.93</v>
      </c>
      <c r="F14" s="14">
        <f>SUM(F12)</f>
        <v>3651.77</v>
      </c>
      <c r="G14" s="14">
        <f>SUM(G12)</f>
        <v>0</v>
      </c>
      <c r="H14" s="14">
        <f>H13</f>
        <v>3456.17</v>
      </c>
      <c r="I14" s="14">
        <f>SUM(I12:I13)</f>
        <v>282.05</v>
      </c>
      <c r="J14" s="14">
        <f>SUM(J12)</f>
        <v>0</v>
      </c>
      <c r="K14" s="38">
        <f>SUM(K12)</f>
        <v>0</v>
      </c>
      <c r="L14" s="44">
        <f t="shared" si="0"/>
        <v>47368.82</v>
      </c>
    </row>
    <row r="15" spans="1:12" ht="18" customHeight="1">
      <c r="A15" s="50" t="s">
        <v>7</v>
      </c>
      <c r="B15" s="51"/>
      <c r="C15" s="16">
        <f>SUM(C14)</f>
        <v>19163.86</v>
      </c>
      <c r="D15" s="16">
        <f aca="true" t="shared" si="1" ref="D15:K15">SUM(D14)</f>
        <v>4216.04</v>
      </c>
      <c r="E15" s="16">
        <f t="shared" si="1"/>
        <v>16598.93</v>
      </c>
      <c r="F15" s="16">
        <f t="shared" si="1"/>
        <v>3651.77</v>
      </c>
      <c r="G15" s="16">
        <f t="shared" si="1"/>
        <v>0</v>
      </c>
      <c r="H15" s="16">
        <f t="shared" si="1"/>
        <v>3456.17</v>
      </c>
      <c r="I15" s="16">
        <f t="shared" si="1"/>
        <v>282.05</v>
      </c>
      <c r="J15" s="16">
        <f t="shared" si="1"/>
        <v>0</v>
      </c>
      <c r="K15" s="39">
        <f t="shared" si="1"/>
        <v>0</v>
      </c>
      <c r="L15" s="44">
        <f t="shared" si="0"/>
        <v>47368.82</v>
      </c>
    </row>
    <row r="16" spans="1:18" ht="18" customHeight="1">
      <c r="A16" s="21">
        <v>41698</v>
      </c>
      <c r="B16" s="9">
        <v>5</v>
      </c>
      <c r="C16" s="13">
        <v>19163.86</v>
      </c>
      <c r="D16" s="13">
        <v>4216.04</v>
      </c>
      <c r="E16" s="22">
        <v>16181.63</v>
      </c>
      <c r="F16" s="13">
        <v>3559.96</v>
      </c>
      <c r="G16" s="13"/>
      <c r="H16" s="13"/>
      <c r="I16" s="16"/>
      <c r="J16" s="13"/>
      <c r="K16" s="37"/>
      <c r="L16" s="44">
        <f t="shared" si="0"/>
        <v>43121.49</v>
      </c>
      <c r="R16" s="15"/>
    </row>
    <row r="17" spans="1:18" ht="18" customHeight="1">
      <c r="A17" s="11">
        <v>42063</v>
      </c>
      <c r="B17" s="3">
        <v>6</v>
      </c>
      <c r="C17" s="13"/>
      <c r="D17" s="13"/>
      <c r="E17" s="22"/>
      <c r="F17" s="13"/>
      <c r="G17" s="13"/>
      <c r="H17" s="13">
        <v>3930.52</v>
      </c>
      <c r="I17" s="22">
        <v>1541.09</v>
      </c>
      <c r="J17" s="13"/>
      <c r="K17" s="37"/>
      <c r="L17" s="44">
        <f t="shared" si="0"/>
        <v>5471.61</v>
      </c>
      <c r="R17" s="15"/>
    </row>
    <row r="18" spans="1:12" ht="18" customHeight="1">
      <c r="A18" s="48" t="s">
        <v>9</v>
      </c>
      <c r="B18" s="49"/>
      <c r="C18" s="16">
        <f>SUM(C16:C17)</f>
        <v>19163.86</v>
      </c>
      <c r="D18" s="16">
        <f>SUM(D16:D17)</f>
        <v>4216.04</v>
      </c>
      <c r="E18" s="16">
        <f>SUM(E16)</f>
        <v>16181.63</v>
      </c>
      <c r="F18" s="16">
        <f>SUM(F16)</f>
        <v>3559.96</v>
      </c>
      <c r="G18" s="16">
        <f>SUM(G16:G17)</f>
        <v>0</v>
      </c>
      <c r="H18" s="16">
        <f>H17</f>
        <v>3930.52</v>
      </c>
      <c r="I18" s="16">
        <f>SUM(I16:I17)</f>
        <v>1541.09</v>
      </c>
      <c r="J18" s="16">
        <f>SUM(J16:J17)</f>
        <v>0</v>
      </c>
      <c r="K18" s="39">
        <f>SUM(K16:K17)</f>
        <v>0</v>
      </c>
      <c r="L18" s="44">
        <f t="shared" si="0"/>
        <v>48593.09999999999</v>
      </c>
    </row>
    <row r="19" spans="1:12" ht="18" customHeight="1">
      <c r="A19" s="46" t="s">
        <v>7</v>
      </c>
      <c r="B19" s="52"/>
      <c r="C19" s="16">
        <f>SUM(C15+C18)</f>
        <v>38327.72</v>
      </c>
      <c r="D19" s="16">
        <f aca="true" t="shared" si="2" ref="D19:K19">SUM(D15+D18)</f>
        <v>8432.08</v>
      </c>
      <c r="E19" s="16">
        <f t="shared" si="2"/>
        <v>32780.56</v>
      </c>
      <c r="F19" s="16">
        <f t="shared" si="2"/>
        <v>7211.73</v>
      </c>
      <c r="G19" s="16">
        <f t="shared" si="2"/>
        <v>0</v>
      </c>
      <c r="H19" s="16">
        <f t="shared" si="2"/>
        <v>7386.6900000000005</v>
      </c>
      <c r="I19" s="16">
        <f t="shared" si="2"/>
        <v>1823.1399999999999</v>
      </c>
      <c r="J19" s="16">
        <f t="shared" si="2"/>
        <v>0</v>
      </c>
      <c r="K19" s="39">
        <f t="shared" si="2"/>
        <v>0</v>
      </c>
      <c r="L19" s="44">
        <f t="shared" si="0"/>
        <v>95961.92</v>
      </c>
    </row>
    <row r="20" spans="1:18" ht="18" customHeight="1">
      <c r="A20" s="21">
        <v>42094</v>
      </c>
      <c r="B20" s="9">
        <v>5</v>
      </c>
      <c r="C20" s="13">
        <v>19163.86</v>
      </c>
      <c r="D20" s="13">
        <v>4216.04</v>
      </c>
      <c r="E20" s="22">
        <v>16598.93</v>
      </c>
      <c r="F20" s="13">
        <v>3651.77</v>
      </c>
      <c r="G20" s="13"/>
      <c r="H20" s="13"/>
      <c r="I20" s="16"/>
      <c r="J20" s="13"/>
      <c r="K20" s="37"/>
      <c r="L20" s="44">
        <f t="shared" si="0"/>
        <v>43630.6</v>
      </c>
      <c r="R20" s="15"/>
    </row>
    <row r="21" spans="1:18" ht="18" customHeight="1">
      <c r="A21" s="11">
        <v>42094</v>
      </c>
      <c r="B21" s="3">
        <v>6</v>
      </c>
      <c r="C21" s="13"/>
      <c r="D21" s="13"/>
      <c r="E21" s="22"/>
      <c r="F21" s="13"/>
      <c r="G21" s="13"/>
      <c r="H21" s="13">
        <v>4293.53</v>
      </c>
      <c r="I21" s="22">
        <v>1580.39</v>
      </c>
      <c r="J21" s="13"/>
      <c r="K21" s="37"/>
      <c r="L21" s="44">
        <f t="shared" si="0"/>
        <v>5873.92</v>
      </c>
      <c r="R21" s="15"/>
    </row>
    <row r="22" spans="1:12" ht="18" customHeight="1">
      <c r="A22" s="25" t="s">
        <v>15</v>
      </c>
      <c r="B22" s="9"/>
      <c r="C22" s="16">
        <f>SUM(C20:C21)</f>
        <v>19163.86</v>
      </c>
      <c r="D22" s="16">
        <f>SUM(D20:D21)</f>
        <v>4216.04</v>
      </c>
      <c r="E22" s="22">
        <f>SUM(E20)</f>
        <v>16598.93</v>
      </c>
      <c r="F22" s="22">
        <f>SUM(F20)</f>
        <v>3651.77</v>
      </c>
      <c r="G22" s="16">
        <f>SUM(G20:G21)</f>
        <v>0</v>
      </c>
      <c r="H22" s="16">
        <f>H21</f>
        <v>4293.53</v>
      </c>
      <c r="I22" s="16">
        <f>SUM(I20:I21)</f>
        <v>1580.39</v>
      </c>
      <c r="J22" s="16">
        <f>SUM(J20:J21)</f>
        <v>0</v>
      </c>
      <c r="K22" s="39">
        <f>SUM(K20:K21)</f>
        <v>0</v>
      </c>
      <c r="L22" s="44">
        <f t="shared" si="0"/>
        <v>49504.52</v>
      </c>
    </row>
    <row r="23" spans="1:12" ht="18" customHeight="1">
      <c r="A23" s="25" t="s">
        <v>7</v>
      </c>
      <c r="B23" s="9"/>
      <c r="C23" s="16">
        <f>SUM(C19+C22)</f>
        <v>57491.58</v>
      </c>
      <c r="D23" s="16">
        <f aca="true" t="shared" si="3" ref="D23:K23">SUM(D19+D22)</f>
        <v>12648.119999999999</v>
      </c>
      <c r="E23" s="16">
        <f t="shared" si="3"/>
        <v>49379.49</v>
      </c>
      <c r="F23" s="16">
        <f t="shared" si="3"/>
        <v>10863.5</v>
      </c>
      <c r="G23" s="16">
        <f t="shared" si="3"/>
        <v>0</v>
      </c>
      <c r="H23" s="16">
        <f t="shared" si="3"/>
        <v>11680.220000000001</v>
      </c>
      <c r="I23" s="16">
        <f t="shared" si="3"/>
        <v>3403.5299999999997</v>
      </c>
      <c r="J23" s="16">
        <f t="shared" si="3"/>
        <v>0</v>
      </c>
      <c r="K23" s="39">
        <f t="shared" si="3"/>
        <v>0</v>
      </c>
      <c r="L23" s="44">
        <f t="shared" si="0"/>
        <v>145466.44</v>
      </c>
    </row>
    <row r="24" spans="1:12" ht="12.75">
      <c r="A24" s="21">
        <v>42124</v>
      </c>
      <c r="B24" s="9">
        <v>5</v>
      </c>
      <c r="C24" s="13">
        <v>19163.86</v>
      </c>
      <c r="D24" s="13">
        <v>4216.04</v>
      </c>
      <c r="E24" s="22">
        <v>16412.17</v>
      </c>
      <c r="F24" s="13">
        <v>3610.68</v>
      </c>
      <c r="G24" s="13"/>
      <c r="H24" s="13"/>
      <c r="I24" s="16"/>
      <c r="J24" s="13"/>
      <c r="K24" s="37"/>
      <c r="L24" s="44">
        <f t="shared" si="0"/>
        <v>43402.75</v>
      </c>
    </row>
    <row r="25" spans="1:12" ht="12.75">
      <c r="A25" s="21"/>
      <c r="B25" s="9">
        <v>6</v>
      </c>
      <c r="C25" s="13"/>
      <c r="D25" s="13"/>
      <c r="E25" s="16"/>
      <c r="F25" s="13"/>
      <c r="G25" s="13"/>
      <c r="H25" s="13">
        <v>3232</v>
      </c>
      <c r="I25" s="22">
        <v>2824.87</v>
      </c>
      <c r="J25" s="13"/>
      <c r="K25" s="37"/>
      <c r="L25" s="44">
        <f t="shared" si="0"/>
        <v>6056.87</v>
      </c>
    </row>
    <row r="26" spans="1:12" ht="12.75">
      <c r="A26" s="46" t="s">
        <v>16</v>
      </c>
      <c r="B26" s="47"/>
      <c r="C26" s="16">
        <f>SUM(C24:C24)</f>
        <v>19163.86</v>
      </c>
      <c r="D26" s="16">
        <f>SUM(D24:D24)</f>
        <v>4216.04</v>
      </c>
      <c r="E26" s="16">
        <f>SUM(E24)</f>
        <v>16412.17</v>
      </c>
      <c r="F26" s="16">
        <f>SUM(F24)</f>
        <v>3610.68</v>
      </c>
      <c r="G26" s="16">
        <f>SUM(G24:G24)</f>
        <v>0</v>
      </c>
      <c r="H26" s="16">
        <f>H25</f>
        <v>3232</v>
      </c>
      <c r="I26" s="16">
        <f>I25</f>
        <v>2824.87</v>
      </c>
      <c r="J26" s="16">
        <f>J25</f>
        <v>0</v>
      </c>
      <c r="K26" s="39">
        <f>K25</f>
        <v>0</v>
      </c>
      <c r="L26" s="44">
        <f t="shared" si="0"/>
        <v>49459.62</v>
      </c>
    </row>
    <row r="27" spans="1:12" ht="12.75">
      <c r="A27" s="46" t="s">
        <v>7</v>
      </c>
      <c r="B27" s="47"/>
      <c r="C27" s="16">
        <f>SUM(C23+C26)</f>
        <v>76655.44</v>
      </c>
      <c r="D27" s="16">
        <f aca="true" t="shared" si="4" ref="D27:K27">SUM(D23+D26)</f>
        <v>16864.16</v>
      </c>
      <c r="E27" s="16">
        <f t="shared" si="4"/>
        <v>65791.66</v>
      </c>
      <c r="F27" s="16">
        <f t="shared" si="4"/>
        <v>14474.18</v>
      </c>
      <c r="G27" s="16">
        <f t="shared" si="4"/>
        <v>0</v>
      </c>
      <c r="H27" s="16">
        <f t="shared" si="4"/>
        <v>14912.220000000001</v>
      </c>
      <c r="I27" s="16">
        <f t="shared" si="4"/>
        <v>6228.4</v>
      </c>
      <c r="J27" s="16">
        <f t="shared" si="4"/>
        <v>0</v>
      </c>
      <c r="K27" s="39">
        <f t="shared" si="4"/>
        <v>0</v>
      </c>
      <c r="L27" s="44">
        <f t="shared" si="0"/>
        <v>194926.06</v>
      </c>
    </row>
    <row r="28" spans="1:12" ht="12.75">
      <c r="A28" s="21">
        <v>42155</v>
      </c>
      <c r="B28" s="9">
        <v>5</v>
      </c>
      <c r="C28" s="13">
        <v>19163.86</v>
      </c>
      <c r="D28" s="13">
        <v>4216.04</v>
      </c>
      <c r="E28" s="22">
        <v>16598.93</v>
      </c>
      <c r="F28" s="13">
        <v>3651.77</v>
      </c>
      <c r="G28" s="13"/>
      <c r="H28" s="13"/>
      <c r="I28" s="22"/>
      <c r="J28" s="13"/>
      <c r="K28" s="37"/>
      <c r="L28" s="44">
        <f t="shared" si="0"/>
        <v>43630.6</v>
      </c>
    </row>
    <row r="29" spans="1:12" ht="12.75">
      <c r="A29" s="21">
        <v>43251</v>
      </c>
      <c r="B29" s="9">
        <v>6</v>
      </c>
      <c r="C29" s="13"/>
      <c r="D29" s="13"/>
      <c r="E29" s="16"/>
      <c r="F29" s="13"/>
      <c r="G29" s="13"/>
      <c r="H29" s="13">
        <v>1023.37</v>
      </c>
      <c r="I29" s="16">
        <v>5479.59</v>
      </c>
      <c r="J29" s="13"/>
      <c r="K29" s="37"/>
      <c r="L29" s="44">
        <f t="shared" si="0"/>
        <v>6502.96</v>
      </c>
    </row>
    <row r="30" spans="1:12" ht="12.75">
      <c r="A30" s="25" t="s">
        <v>17</v>
      </c>
      <c r="B30" s="25"/>
      <c r="C30" s="16">
        <f>C28+C29</f>
        <v>19163.86</v>
      </c>
      <c r="D30" s="16">
        <f aca="true" t="shared" si="5" ref="D30:K30">D28+D29</f>
        <v>4216.04</v>
      </c>
      <c r="E30" s="16">
        <f t="shared" si="5"/>
        <v>16598.93</v>
      </c>
      <c r="F30" s="16">
        <f t="shared" si="5"/>
        <v>3651.77</v>
      </c>
      <c r="G30" s="16">
        <f t="shared" si="5"/>
        <v>0</v>
      </c>
      <c r="H30" s="16">
        <f t="shared" si="5"/>
        <v>1023.37</v>
      </c>
      <c r="I30" s="16">
        <f t="shared" si="5"/>
        <v>5479.59</v>
      </c>
      <c r="J30" s="16">
        <f t="shared" si="5"/>
        <v>0</v>
      </c>
      <c r="K30" s="39">
        <f t="shared" si="5"/>
        <v>0</v>
      </c>
      <c r="L30" s="44">
        <f t="shared" si="0"/>
        <v>50133.56</v>
      </c>
    </row>
    <row r="31" spans="1:12" ht="12.75">
      <c r="A31" s="46" t="s">
        <v>7</v>
      </c>
      <c r="B31" s="47"/>
      <c r="C31" s="16">
        <f>SUM(C27+C30)</f>
        <v>95819.3</v>
      </c>
      <c r="D31" s="16">
        <f aca="true" t="shared" si="6" ref="D31:K31">SUM(D27+D30)</f>
        <v>21080.2</v>
      </c>
      <c r="E31" s="16">
        <f t="shared" si="6"/>
        <v>82390.59</v>
      </c>
      <c r="F31" s="16">
        <f t="shared" si="6"/>
        <v>18125.95</v>
      </c>
      <c r="G31" s="16">
        <f t="shared" si="6"/>
        <v>0</v>
      </c>
      <c r="H31" s="16">
        <f t="shared" si="6"/>
        <v>15935.590000000002</v>
      </c>
      <c r="I31" s="16">
        <f t="shared" si="6"/>
        <v>11707.99</v>
      </c>
      <c r="J31" s="16">
        <f t="shared" si="6"/>
        <v>0</v>
      </c>
      <c r="K31" s="39">
        <f t="shared" si="6"/>
        <v>0</v>
      </c>
      <c r="L31" s="44">
        <f t="shared" si="0"/>
        <v>245059.62</v>
      </c>
    </row>
    <row r="32" spans="1:12" ht="12.75">
      <c r="A32" s="21">
        <v>42185</v>
      </c>
      <c r="B32" s="9">
        <v>5</v>
      </c>
      <c r="C32" s="13">
        <v>52465.93</v>
      </c>
      <c r="D32" s="13">
        <v>11542.51</v>
      </c>
      <c r="E32" s="22">
        <v>31307.17</v>
      </c>
      <c r="F32" s="13">
        <v>6887.57</v>
      </c>
      <c r="G32" s="13"/>
      <c r="H32" s="13"/>
      <c r="I32" s="16"/>
      <c r="J32" s="13"/>
      <c r="K32" s="37"/>
      <c r="L32" s="44">
        <f t="shared" si="0"/>
        <v>102203.18</v>
      </c>
    </row>
    <row r="33" spans="1:12" ht="12.75">
      <c r="A33" s="21"/>
      <c r="B33" s="9">
        <v>6</v>
      </c>
      <c r="C33" s="13"/>
      <c r="D33" s="13"/>
      <c r="E33" s="16"/>
      <c r="F33" s="13"/>
      <c r="G33" s="13">
        <v>1194.07</v>
      </c>
      <c r="H33" s="13">
        <v>443.07</v>
      </c>
      <c r="I33" s="16">
        <v>3111.64</v>
      </c>
      <c r="J33" s="13"/>
      <c r="K33" s="37"/>
      <c r="L33" s="44">
        <f t="shared" si="0"/>
        <v>4748.78</v>
      </c>
    </row>
    <row r="34" spans="1:12" ht="12.75">
      <c r="A34" s="46" t="s">
        <v>18</v>
      </c>
      <c r="B34" s="47"/>
      <c r="C34" s="16">
        <f>C32+C33</f>
        <v>52465.93</v>
      </c>
      <c r="D34" s="16">
        <f aca="true" t="shared" si="7" ref="D34:K34">D32+D33</f>
        <v>11542.51</v>
      </c>
      <c r="E34" s="16">
        <f t="shared" si="7"/>
        <v>31307.17</v>
      </c>
      <c r="F34" s="16">
        <f t="shared" si="7"/>
        <v>6887.57</v>
      </c>
      <c r="G34" s="16">
        <f t="shared" si="7"/>
        <v>1194.07</v>
      </c>
      <c r="H34" s="16">
        <f t="shared" si="7"/>
        <v>443.07</v>
      </c>
      <c r="I34" s="16">
        <f t="shared" si="7"/>
        <v>3111.64</v>
      </c>
      <c r="J34" s="16">
        <f t="shared" si="7"/>
        <v>0</v>
      </c>
      <c r="K34" s="39">
        <f t="shared" si="7"/>
        <v>0</v>
      </c>
      <c r="L34" s="44">
        <f t="shared" si="0"/>
        <v>106951.96000000002</v>
      </c>
    </row>
    <row r="35" spans="1:12" ht="12.75">
      <c r="A35" s="46" t="s">
        <v>7</v>
      </c>
      <c r="B35" s="47"/>
      <c r="C35" s="16">
        <f>SUM(C31+C34)</f>
        <v>148285.23</v>
      </c>
      <c r="D35" s="16">
        <f aca="true" t="shared" si="8" ref="D35:K35">SUM(D31+D34)</f>
        <v>32622.71</v>
      </c>
      <c r="E35" s="16">
        <f t="shared" si="8"/>
        <v>113697.76</v>
      </c>
      <c r="F35" s="16">
        <f t="shared" si="8"/>
        <v>25013.52</v>
      </c>
      <c r="G35" s="16">
        <f t="shared" si="8"/>
        <v>1194.07</v>
      </c>
      <c r="H35" s="16">
        <f t="shared" si="8"/>
        <v>16378.660000000002</v>
      </c>
      <c r="I35" s="16">
        <f t="shared" si="8"/>
        <v>14819.63</v>
      </c>
      <c r="J35" s="16">
        <f t="shared" si="8"/>
        <v>0</v>
      </c>
      <c r="K35" s="39">
        <f t="shared" si="8"/>
        <v>0</v>
      </c>
      <c r="L35" s="44">
        <f t="shared" si="0"/>
        <v>352011.58</v>
      </c>
    </row>
    <row r="36" spans="1:12" ht="12.75">
      <c r="A36" s="21">
        <v>42216</v>
      </c>
      <c r="B36" s="9">
        <v>5</v>
      </c>
      <c r="C36" s="13">
        <v>1503.13</v>
      </c>
      <c r="D36" s="13">
        <v>330.69</v>
      </c>
      <c r="E36" s="16">
        <v>4203.02</v>
      </c>
      <c r="F36" s="13">
        <v>924.66</v>
      </c>
      <c r="G36" s="13"/>
      <c r="H36" s="13"/>
      <c r="I36" s="16"/>
      <c r="J36" s="13"/>
      <c r="K36" s="37"/>
      <c r="L36" s="44">
        <f t="shared" si="0"/>
        <v>6961.5</v>
      </c>
    </row>
    <row r="37" spans="1:12" ht="12.75">
      <c r="A37" s="21"/>
      <c r="B37" s="9">
        <v>6</v>
      </c>
      <c r="C37" s="13"/>
      <c r="D37" s="13"/>
      <c r="E37" s="16"/>
      <c r="F37" s="13"/>
      <c r="G37" s="13"/>
      <c r="H37" s="13"/>
      <c r="I37" s="16"/>
      <c r="J37" s="13"/>
      <c r="K37" s="37"/>
      <c r="L37" s="44">
        <f t="shared" si="0"/>
        <v>0</v>
      </c>
    </row>
    <row r="38" spans="1:12" ht="12.75">
      <c r="A38" s="46" t="s">
        <v>19</v>
      </c>
      <c r="B38" s="47"/>
      <c r="C38" s="16">
        <f>SUM(C36:C36)</f>
        <v>1503.13</v>
      </c>
      <c r="D38" s="16">
        <f>SUM(D36:D36)</f>
        <v>330.69</v>
      </c>
      <c r="E38" s="16">
        <f>SUM(E36)</f>
        <v>4203.02</v>
      </c>
      <c r="F38" s="16">
        <f>SUM(F36)</f>
        <v>924.66</v>
      </c>
      <c r="G38" s="16">
        <f>SUM(G36:G36)</f>
        <v>0</v>
      </c>
      <c r="H38" s="16"/>
      <c r="I38" s="16">
        <f>SUM(I36:I36)</f>
        <v>0</v>
      </c>
      <c r="J38" s="16">
        <f>SUM(J36:J36)</f>
        <v>0</v>
      </c>
      <c r="K38" s="39">
        <f>SUM(K36:K36)</f>
        <v>0</v>
      </c>
      <c r="L38" s="44">
        <f t="shared" si="0"/>
        <v>6961.5</v>
      </c>
    </row>
    <row r="39" spans="1:12" ht="12.75">
      <c r="A39" s="46" t="s">
        <v>7</v>
      </c>
      <c r="B39" s="47"/>
      <c r="C39" s="16">
        <f>SUM(C35+C38)</f>
        <v>149788.36000000002</v>
      </c>
      <c r="D39" s="16">
        <f aca="true" t="shared" si="9" ref="D39:K39">SUM(D35+D38)</f>
        <v>32953.4</v>
      </c>
      <c r="E39" s="16">
        <f t="shared" si="9"/>
        <v>117900.78</v>
      </c>
      <c r="F39" s="16">
        <f t="shared" si="9"/>
        <v>25938.18</v>
      </c>
      <c r="G39" s="16">
        <f t="shared" si="9"/>
        <v>1194.07</v>
      </c>
      <c r="H39" s="16">
        <f t="shared" si="9"/>
        <v>16378.660000000002</v>
      </c>
      <c r="I39" s="16">
        <f t="shared" si="9"/>
        <v>14819.63</v>
      </c>
      <c r="J39" s="16">
        <f t="shared" si="9"/>
        <v>0</v>
      </c>
      <c r="K39" s="39">
        <f t="shared" si="9"/>
        <v>0</v>
      </c>
      <c r="L39" s="44">
        <f t="shared" si="0"/>
        <v>358973.08</v>
      </c>
    </row>
    <row r="40" spans="1:12" ht="12.75">
      <c r="A40" s="21">
        <v>42247</v>
      </c>
      <c r="B40" s="9">
        <v>5</v>
      </c>
      <c r="C40" s="13">
        <v>15275.4</v>
      </c>
      <c r="D40" s="13">
        <v>3360.58</v>
      </c>
      <c r="E40" s="22">
        <v>14475.77</v>
      </c>
      <c r="F40" s="13">
        <v>3184.67</v>
      </c>
      <c r="G40" s="13"/>
      <c r="H40" s="13"/>
      <c r="I40" s="16"/>
      <c r="J40" s="13"/>
      <c r="K40" s="37"/>
      <c r="L40" s="44">
        <f t="shared" si="0"/>
        <v>36296.42</v>
      </c>
    </row>
    <row r="41" spans="1:12" ht="12.75">
      <c r="A41" s="21">
        <v>42247</v>
      </c>
      <c r="B41" s="9">
        <v>6</v>
      </c>
      <c r="C41" s="13"/>
      <c r="D41" s="13"/>
      <c r="E41" s="16"/>
      <c r="F41" s="13"/>
      <c r="G41" s="13">
        <v>672</v>
      </c>
      <c r="H41" s="13">
        <v>916.62</v>
      </c>
      <c r="I41" s="22">
        <v>2333.78</v>
      </c>
      <c r="J41" s="13"/>
      <c r="K41" s="37"/>
      <c r="L41" s="44">
        <f t="shared" si="0"/>
        <v>3922.4</v>
      </c>
    </row>
    <row r="42" spans="1:12" ht="12.75">
      <c r="A42" s="46" t="s">
        <v>20</v>
      </c>
      <c r="B42" s="47"/>
      <c r="C42" s="16">
        <f>C40+C41</f>
        <v>15275.4</v>
      </c>
      <c r="D42" s="16">
        <f aca="true" t="shared" si="10" ref="D42:K42">D40+D41</f>
        <v>3360.58</v>
      </c>
      <c r="E42" s="16">
        <f t="shared" si="10"/>
        <v>14475.77</v>
      </c>
      <c r="F42" s="16">
        <f t="shared" si="10"/>
        <v>3184.67</v>
      </c>
      <c r="G42" s="16">
        <f t="shared" si="10"/>
        <v>672</v>
      </c>
      <c r="H42" s="16">
        <f t="shared" si="10"/>
        <v>916.62</v>
      </c>
      <c r="I42" s="16">
        <f t="shared" si="10"/>
        <v>2333.78</v>
      </c>
      <c r="J42" s="16">
        <f t="shared" si="10"/>
        <v>0</v>
      </c>
      <c r="K42" s="39">
        <f t="shared" si="10"/>
        <v>0</v>
      </c>
      <c r="L42" s="44">
        <f t="shared" si="0"/>
        <v>40218.82</v>
      </c>
    </row>
    <row r="43" spans="1:12" ht="12.75">
      <c r="A43" s="46" t="s">
        <v>7</v>
      </c>
      <c r="B43" s="47"/>
      <c r="C43" s="16">
        <f>SUM(C39+C42)</f>
        <v>165063.76</v>
      </c>
      <c r="D43" s="16">
        <f aca="true" t="shared" si="11" ref="D43:K43">SUM(D39+D42)</f>
        <v>36313.98</v>
      </c>
      <c r="E43" s="16">
        <f t="shared" si="11"/>
        <v>132376.55</v>
      </c>
      <c r="F43" s="16">
        <f t="shared" si="11"/>
        <v>29122.85</v>
      </c>
      <c r="G43" s="16">
        <f t="shared" si="11"/>
        <v>1866.07</v>
      </c>
      <c r="H43" s="16">
        <f t="shared" si="11"/>
        <v>17295.280000000002</v>
      </c>
      <c r="I43" s="16">
        <f t="shared" si="11"/>
        <v>17153.41</v>
      </c>
      <c r="J43" s="16">
        <f t="shared" si="11"/>
        <v>0</v>
      </c>
      <c r="K43" s="39">
        <f t="shared" si="11"/>
        <v>0</v>
      </c>
      <c r="L43" s="44">
        <f t="shared" si="0"/>
        <v>399191.9</v>
      </c>
    </row>
    <row r="44" spans="1:12" ht="12.75">
      <c r="A44" s="21">
        <v>42277</v>
      </c>
      <c r="B44" s="9">
        <v>5</v>
      </c>
      <c r="C44" s="13">
        <v>20948.4</v>
      </c>
      <c r="D44" s="13">
        <v>4608.65</v>
      </c>
      <c r="E44" s="22">
        <v>16598.93</v>
      </c>
      <c r="F44" s="13">
        <v>3651.77</v>
      </c>
      <c r="G44" s="13"/>
      <c r="H44" s="13"/>
      <c r="I44" s="16"/>
      <c r="J44" s="13"/>
      <c r="K44" s="37"/>
      <c r="L44" s="44">
        <f t="shared" si="0"/>
        <v>45807.75</v>
      </c>
    </row>
    <row r="45" spans="1:12" ht="12.75">
      <c r="A45" s="21"/>
      <c r="B45" s="9">
        <v>6</v>
      </c>
      <c r="C45" s="13"/>
      <c r="D45" s="13"/>
      <c r="E45" s="16"/>
      <c r="F45" s="13"/>
      <c r="G45" s="13"/>
      <c r="H45" s="13">
        <v>1517.74</v>
      </c>
      <c r="I45" s="22">
        <v>6231.34</v>
      </c>
      <c r="J45" s="13"/>
      <c r="K45" s="37"/>
      <c r="L45" s="44">
        <f t="shared" si="0"/>
        <v>7749.08</v>
      </c>
    </row>
    <row r="46" spans="1:12" ht="12.75">
      <c r="A46" s="46" t="s">
        <v>21</v>
      </c>
      <c r="B46" s="47"/>
      <c r="C46" s="16">
        <f>C44+C45</f>
        <v>20948.4</v>
      </c>
      <c r="D46" s="16">
        <f aca="true" t="shared" si="12" ref="D46:K46">D44+D45</f>
        <v>4608.65</v>
      </c>
      <c r="E46" s="16">
        <f t="shared" si="12"/>
        <v>16598.93</v>
      </c>
      <c r="F46" s="16">
        <f t="shared" si="12"/>
        <v>3651.77</v>
      </c>
      <c r="G46" s="16">
        <f t="shared" si="12"/>
        <v>0</v>
      </c>
      <c r="H46" s="16">
        <f t="shared" si="12"/>
        <v>1517.74</v>
      </c>
      <c r="I46" s="16">
        <f t="shared" si="12"/>
        <v>6231.34</v>
      </c>
      <c r="J46" s="16">
        <f t="shared" si="12"/>
        <v>0</v>
      </c>
      <c r="K46" s="39">
        <f t="shared" si="12"/>
        <v>0</v>
      </c>
      <c r="L46" s="44">
        <f t="shared" si="0"/>
        <v>53556.83</v>
      </c>
    </row>
    <row r="47" spans="1:12" ht="12.75">
      <c r="A47" s="46" t="s">
        <v>7</v>
      </c>
      <c r="B47" s="47"/>
      <c r="C47" s="16">
        <f>SUM(C43+C46)</f>
        <v>186012.16</v>
      </c>
      <c r="D47" s="16">
        <f aca="true" t="shared" si="13" ref="D47:K47">SUM(D43+D46)</f>
        <v>40922.630000000005</v>
      </c>
      <c r="E47" s="16">
        <f t="shared" si="13"/>
        <v>148975.47999999998</v>
      </c>
      <c r="F47" s="16">
        <f t="shared" si="13"/>
        <v>32774.619999999995</v>
      </c>
      <c r="G47" s="16">
        <f t="shared" si="13"/>
        <v>1866.07</v>
      </c>
      <c r="H47" s="16">
        <f t="shared" si="13"/>
        <v>18813.020000000004</v>
      </c>
      <c r="I47" s="16">
        <f t="shared" si="13"/>
        <v>23384.75</v>
      </c>
      <c r="J47" s="16">
        <f t="shared" si="13"/>
        <v>0</v>
      </c>
      <c r="K47" s="39">
        <f t="shared" si="13"/>
        <v>0</v>
      </c>
      <c r="L47" s="44">
        <f t="shared" si="0"/>
        <v>452748.73000000004</v>
      </c>
    </row>
    <row r="48" spans="1:12" ht="12.75">
      <c r="A48" s="21">
        <v>42308</v>
      </c>
      <c r="B48" s="9">
        <v>5</v>
      </c>
      <c r="C48" s="13"/>
      <c r="D48" s="13"/>
      <c r="E48" s="16"/>
      <c r="F48" s="13"/>
      <c r="G48" s="13"/>
      <c r="H48" s="13"/>
      <c r="I48" s="16"/>
      <c r="J48" s="13"/>
      <c r="K48" s="37"/>
      <c r="L48" s="44">
        <f t="shared" si="0"/>
        <v>0</v>
      </c>
    </row>
    <row r="49" spans="1:12" ht="12.75">
      <c r="A49" s="21"/>
      <c r="B49" s="9">
        <v>6</v>
      </c>
      <c r="C49" s="13"/>
      <c r="D49" s="13"/>
      <c r="E49" s="16"/>
      <c r="F49" s="13"/>
      <c r="G49" s="13"/>
      <c r="H49" s="13"/>
      <c r="I49" s="16"/>
      <c r="J49" s="13"/>
      <c r="K49" s="37"/>
      <c r="L49" s="44">
        <f t="shared" si="0"/>
        <v>0</v>
      </c>
    </row>
    <row r="50" spans="1:12" ht="12.75">
      <c r="A50" s="46" t="s">
        <v>22</v>
      </c>
      <c r="B50" s="47"/>
      <c r="C50" s="16"/>
      <c r="D50" s="16">
        <f>SUM(D48:D48)</f>
        <v>0</v>
      </c>
      <c r="E50" s="16">
        <f>SUM(E48)</f>
        <v>0</v>
      </c>
      <c r="F50" s="16">
        <f>SUM(F48)</f>
        <v>0</v>
      </c>
      <c r="G50" s="16">
        <f>SUM(G48:G48)</f>
        <v>0</v>
      </c>
      <c r="H50" s="16">
        <f>H49</f>
        <v>0</v>
      </c>
      <c r="I50" s="16">
        <f>I49</f>
        <v>0</v>
      </c>
      <c r="J50" s="16">
        <f>J49</f>
        <v>0</v>
      </c>
      <c r="K50" s="39">
        <f>K49</f>
        <v>0</v>
      </c>
      <c r="L50" s="44">
        <f t="shared" si="0"/>
        <v>0</v>
      </c>
    </row>
    <row r="51" spans="1:12" ht="12.75">
      <c r="A51" s="46" t="s">
        <v>7</v>
      </c>
      <c r="B51" s="47"/>
      <c r="C51" s="16">
        <f>SUM(C47+C50)</f>
        <v>186012.16</v>
      </c>
      <c r="D51" s="16">
        <f aca="true" t="shared" si="14" ref="D51:K51">SUM(D47+D50)</f>
        <v>40922.630000000005</v>
      </c>
      <c r="E51" s="16">
        <f t="shared" si="14"/>
        <v>148975.47999999998</v>
      </c>
      <c r="F51" s="16">
        <f t="shared" si="14"/>
        <v>32774.619999999995</v>
      </c>
      <c r="G51" s="16">
        <f t="shared" si="14"/>
        <v>1866.07</v>
      </c>
      <c r="H51" s="16">
        <f t="shared" si="14"/>
        <v>18813.020000000004</v>
      </c>
      <c r="I51" s="16">
        <f t="shared" si="14"/>
        <v>23384.75</v>
      </c>
      <c r="J51" s="16">
        <f t="shared" si="14"/>
        <v>0</v>
      </c>
      <c r="K51" s="39">
        <f t="shared" si="14"/>
        <v>0</v>
      </c>
      <c r="L51" s="44">
        <f t="shared" si="0"/>
        <v>452748.73000000004</v>
      </c>
    </row>
    <row r="52" spans="1:18" ht="18" customHeight="1">
      <c r="A52" s="21">
        <v>42338</v>
      </c>
      <c r="B52" s="9">
        <v>5</v>
      </c>
      <c r="C52" s="13"/>
      <c r="D52" s="13"/>
      <c r="E52" s="16"/>
      <c r="F52" s="13"/>
      <c r="G52" s="13"/>
      <c r="H52" s="13"/>
      <c r="I52" s="16"/>
      <c r="J52" s="13"/>
      <c r="K52" s="37"/>
      <c r="L52" s="44">
        <f t="shared" si="0"/>
        <v>0</v>
      </c>
      <c r="R52" s="15"/>
    </row>
    <row r="53" spans="1:18" ht="18" customHeight="1">
      <c r="A53" s="11">
        <v>42338</v>
      </c>
      <c r="B53" s="3">
        <v>6</v>
      </c>
      <c r="C53" s="13"/>
      <c r="D53" s="13"/>
      <c r="E53" s="16"/>
      <c r="F53" s="13"/>
      <c r="G53" s="13"/>
      <c r="H53" s="13"/>
      <c r="I53" s="16"/>
      <c r="J53" s="13"/>
      <c r="K53" s="37"/>
      <c r="L53" s="44">
        <f t="shared" si="0"/>
        <v>0</v>
      </c>
      <c r="R53" s="15"/>
    </row>
    <row r="54" spans="1:12" ht="18" customHeight="1">
      <c r="A54" s="46" t="s">
        <v>23</v>
      </c>
      <c r="B54" s="47"/>
      <c r="C54" s="16">
        <f>SUM(C52:C53)</f>
        <v>0</v>
      </c>
      <c r="D54" s="16">
        <f>SUM(D52:D53)</f>
        <v>0</v>
      </c>
      <c r="E54" s="16">
        <f>SUM(E52)</f>
        <v>0</v>
      </c>
      <c r="F54" s="16">
        <f>SUM(F52)</f>
        <v>0</v>
      </c>
      <c r="G54" s="16">
        <f>SUM(G52:G53)</f>
        <v>0</v>
      </c>
      <c r="H54" s="16">
        <f>SUM(H52:H53)</f>
        <v>0</v>
      </c>
      <c r="I54" s="16">
        <f>SUM(I52:I53)</f>
        <v>0</v>
      </c>
      <c r="J54" s="16">
        <f>SUM(J52:J53)</f>
        <v>0</v>
      </c>
      <c r="K54" s="39">
        <f>SUM(K52:K53)</f>
        <v>0</v>
      </c>
      <c r="L54" s="44">
        <f t="shared" si="0"/>
        <v>0</v>
      </c>
    </row>
    <row r="55" spans="1:12" ht="18" customHeight="1">
      <c r="A55" s="25" t="s">
        <v>7</v>
      </c>
      <c r="B55" s="25"/>
      <c r="C55" s="16">
        <f>SUM(C51+C54)</f>
        <v>186012.16</v>
      </c>
      <c r="D55" s="16">
        <f aca="true" t="shared" si="15" ref="D55:K55">SUM(D51+D54)</f>
        <v>40922.630000000005</v>
      </c>
      <c r="E55" s="16">
        <f t="shared" si="15"/>
        <v>148975.47999999998</v>
      </c>
      <c r="F55" s="16">
        <f t="shared" si="15"/>
        <v>32774.619999999995</v>
      </c>
      <c r="G55" s="16">
        <f t="shared" si="15"/>
        <v>1866.07</v>
      </c>
      <c r="H55" s="16">
        <f t="shared" si="15"/>
        <v>18813.020000000004</v>
      </c>
      <c r="I55" s="16">
        <f t="shared" si="15"/>
        <v>23384.75</v>
      </c>
      <c r="J55" s="16">
        <f t="shared" si="15"/>
        <v>0</v>
      </c>
      <c r="K55" s="39">
        <f t="shared" si="15"/>
        <v>0</v>
      </c>
      <c r="L55" s="44">
        <f t="shared" si="0"/>
        <v>452748.73000000004</v>
      </c>
    </row>
    <row r="56" spans="1:12" ht="12.75">
      <c r="A56" s="21">
        <v>38717</v>
      </c>
      <c r="B56" s="9">
        <v>5</v>
      </c>
      <c r="C56" s="13"/>
      <c r="D56" s="13"/>
      <c r="E56" s="16"/>
      <c r="F56" s="13"/>
      <c r="G56" s="13"/>
      <c r="H56" s="13"/>
      <c r="I56" s="16"/>
      <c r="J56" s="13"/>
      <c r="K56" s="37"/>
      <c r="L56" s="44">
        <f t="shared" si="0"/>
        <v>0</v>
      </c>
    </row>
    <row r="57" spans="1:12" ht="12.75">
      <c r="A57" s="21"/>
      <c r="B57" s="9">
        <v>6</v>
      </c>
      <c r="C57" s="13"/>
      <c r="D57" s="13"/>
      <c r="E57" s="16"/>
      <c r="F57" s="13"/>
      <c r="G57" s="13"/>
      <c r="H57" s="13"/>
      <c r="I57" s="16"/>
      <c r="J57" s="13"/>
      <c r="K57" s="37"/>
      <c r="L57" s="44">
        <f t="shared" si="0"/>
        <v>0</v>
      </c>
    </row>
    <row r="58" spans="1:12" ht="12.75">
      <c r="A58" s="46" t="s">
        <v>24</v>
      </c>
      <c r="B58" s="47"/>
      <c r="C58" s="16">
        <f>C56+C57</f>
        <v>0</v>
      </c>
      <c r="D58" s="16">
        <f aca="true" t="shared" si="16" ref="D58:K58">D56+D57</f>
        <v>0</v>
      </c>
      <c r="E58" s="16">
        <f t="shared" si="16"/>
        <v>0</v>
      </c>
      <c r="F58" s="16">
        <f t="shared" si="16"/>
        <v>0</v>
      </c>
      <c r="G58" s="16">
        <f t="shared" si="16"/>
        <v>0</v>
      </c>
      <c r="H58" s="16">
        <f t="shared" si="16"/>
        <v>0</v>
      </c>
      <c r="I58" s="16">
        <f t="shared" si="16"/>
        <v>0</v>
      </c>
      <c r="J58" s="16">
        <f t="shared" si="16"/>
        <v>0</v>
      </c>
      <c r="K58" s="39">
        <f t="shared" si="16"/>
        <v>0</v>
      </c>
      <c r="L58" s="44">
        <f t="shared" si="0"/>
        <v>0</v>
      </c>
    </row>
    <row r="59" spans="1:12" ht="13.5" thickBot="1">
      <c r="A59" s="55" t="s">
        <v>7</v>
      </c>
      <c r="B59" s="56"/>
      <c r="C59" s="26">
        <f aca="true" t="shared" si="17" ref="C59:K59">SUM(C55+C58)</f>
        <v>186012.16</v>
      </c>
      <c r="D59" s="26">
        <f t="shared" si="17"/>
        <v>40922.630000000005</v>
      </c>
      <c r="E59" s="26">
        <f t="shared" si="17"/>
        <v>148975.47999999998</v>
      </c>
      <c r="F59" s="26">
        <f t="shared" si="17"/>
        <v>32774.619999999995</v>
      </c>
      <c r="G59" s="26">
        <f t="shared" si="17"/>
        <v>1866.07</v>
      </c>
      <c r="H59" s="26">
        <f t="shared" si="17"/>
        <v>18813.020000000004</v>
      </c>
      <c r="I59" s="26">
        <f t="shared" si="17"/>
        <v>23384.75</v>
      </c>
      <c r="J59" s="26">
        <f t="shared" si="17"/>
        <v>0</v>
      </c>
      <c r="K59" s="40">
        <f t="shared" si="17"/>
        <v>0</v>
      </c>
      <c r="L59" s="45">
        <f t="shared" si="0"/>
        <v>452748.73000000004</v>
      </c>
    </row>
    <row r="60" spans="1:12" ht="13.5" thickBot="1">
      <c r="A60" s="27" t="s">
        <v>26</v>
      </c>
      <c r="B60" s="28"/>
      <c r="C60" s="28">
        <f>C11-C14-E14-C18-E18-C22-E22-C26-E26-C30-E30-C34-E34-C38-E38-C42-E42-C46-E46-C50-E50-C54-E54-C58-E58</f>
        <v>115012.36000000016</v>
      </c>
      <c r="D60" s="28">
        <f>D11-D14-F14-D18-F18-D22-F22-D26-F26-D30-F30-D34-F34-D38-F38-D42-F42-D46-F46-D50-F50-D54-F54-D58-F58</f>
        <v>31302.75000000001</v>
      </c>
      <c r="E60" s="28"/>
      <c r="F60" s="28"/>
      <c r="G60" s="28">
        <f>G11-G14-G18-G22-G26-G30-G34-G38-G42-G46-G50-G54-G58</f>
        <v>8133.93</v>
      </c>
      <c r="H60" s="28">
        <f>H11-H14-H18-H22-H26-H30-H34-H38-H42-H46-H50-H54-H58</f>
        <v>81186.98</v>
      </c>
      <c r="I60" s="28">
        <f>I11-I14-I18-I22-I26-I30-I34-I38-I42-I46-I50-I54-I58</f>
        <v>16615.25</v>
      </c>
      <c r="J60" s="28">
        <f>J11-J14-J18-J22-J26-J30-J34-J38-J42-J46-J50-J54-J58</f>
        <v>2000</v>
      </c>
      <c r="K60" s="29">
        <f>K11-K14-K18-K22-K26-K30-K34-K38-K42-K46-K50-K54-K58</f>
        <v>500</v>
      </c>
      <c r="L60" s="30">
        <f t="shared" si="0"/>
        <v>254751.27000000014</v>
      </c>
    </row>
  </sheetData>
  <sheetProtection/>
  <mergeCells count="21">
    <mergeCell ref="A54:B54"/>
    <mergeCell ref="A58:B58"/>
    <mergeCell ref="A59:B59"/>
    <mergeCell ref="A51:B51"/>
    <mergeCell ref="A38:B38"/>
    <mergeCell ref="A39:B39"/>
    <mergeCell ref="A46:B46"/>
    <mergeCell ref="A50:B50"/>
    <mergeCell ref="A47:B47"/>
    <mergeCell ref="A14:B14"/>
    <mergeCell ref="A15:B15"/>
    <mergeCell ref="A18:B18"/>
    <mergeCell ref="A19:B19"/>
    <mergeCell ref="A26:B26"/>
    <mergeCell ref="A11:B11"/>
    <mergeCell ref="A27:B27"/>
    <mergeCell ref="A42:B42"/>
    <mergeCell ref="A43:B43"/>
    <mergeCell ref="A34:B34"/>
    <mergeCell ref="A35:B35"/>
    <mergeCell ref="A31:B31"/>
  </mergeCells>
  <printOptions/>
  <pageMargins left="0.75" right="0.75" top="1" bottom="1" header="0.5" footer="0.5"/>
  <pageSetup horizontalDpi="600" verticalDpi="600" orientation="landscape" paperSize="9" scale="91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2019-07-02T06:56:53Z</cp:lastPrinted>
  <dcterms:created xsi:type="dcterms:W3CDTF">2014-02-13T09:35:37Z</dcterms:created>
  <dcterms:modified xsi:type="dcterms:W3CDTF">2019-10-09T08:27:23Z</dcterms:modified>
  <cp:category/>
  <cp:version/>
  <cp:contentType/>
  <cp:contentStatus/>
</cp:coreProperties>
</file>