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23256" windowHeight="125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0" i="1"/>
  <c r="N44" l="1"/>
  <c r="N45" s="1"/>
  <c r="R32"/>
  <c r="R21"/>
  <c r="I23"/>
  <c r="J23"/>
  <c r="R22"/>
  <c r="H23"/>
  <c r="F23"/>
  <c r="E23"/>
  <c r="K18" l="1"/>
  <c r="O34" l="1"/>
  <c r="C23"/>
  <c r="M18"/>
  <c r="M24" s="1"/>
  <c r="R20"/>
  <c r="K34"/>
  <c r="R43"/>
  <c r="R42"/>
  <c r="R41"/>
  <c r="R40"/>
  <c r="R39"/>
  <c r="R38"/>
  <c r="R37"/>
  <c r="R36"/>
  <c r="P44"/>
  <c r="P45" s="1"/>
  <c r="O44"/>
  <c r="H44"/>
  <c r="F44"/>
  <c r="C44"/>
  <c r="R33"/>
  <c r="L34"/>
  <c r="L45" s="1"/>
  <c r="I34"/>
  <c r="H34"/>
  <c r="F34"/>
  <c r="C34"/>
  <c r="R29"/>
  <c r="Q30"/>
  <c r="Q45" s="1"/>
  <c r="J30"/>
  <c r="I30"/>
  <c r="H30"/>
  <c r="C30"/>
  <c r="R28"/>
  <c r="R27"/>
  <c r="R26"/>
  <c r="C18"/>
  <c r="K24"/>
  <c r="J18"/>
  <c r="J24" s="1"/>
  <c r="I18"/>
  <c r="I24" s="1"/>
  <c r="H18"/>
  <c r="H24" s="1"/>
  <c r="F18"/>
  <c r="E18"/>
  <c r="R17"/>
  <c r="R16"/>
  <c r="R15"/>
  <c r="R19"/>
  <c r="R14"/>
  <c r="R13"/>
  <c r="R12"/>
  <c r="R23" l="1"/>
  <c r="O45"/>
  <c r="C24"/>
  <c r="C45" s="1"/>
  <c r="J45"/>
  <c r="F24"/>
  <c r="F45" s="1"/>
  <c r="L2" s="1"/>
  <c r="K45"/>
  <c r="R44"/>
  <c r="E24"/>
  <c r="R34"/>
  <c r="R30"/>
  <c r="I45"/>
  <c r="H45"/>
  <c r="R18"/>
  <c r="R24" l="1"/>
  <c r="R45" s="1"/>
</calcChain>
</file>

<file path=xl/sharedStrings.xml><?xml version="1.0" encoding="utf-8"?>
<sst xmlns="http://schemas.openxmlformats.org/spreadsheetml/2006/main" count="68" uniqueCount="59">
  <si>
    <t>Штатний    розпис</t>
  </si>
  <si>
    <t xml:space="preserve"> №\п</t>
  </si>
  <si>
    <t xml:space="preserve"> Назва </t>
  </si>
  <si>
    <t>к-сть осіб</t>
  </si>
  <si>
    <t>год.</t>
  </si>
  <si>
    <t xml:space="preserve"> К-ть cтавок</t>
  </si>
  <si>
    <t xml:space="preserve"> Надбавки</t>
  </si>
  <si>
    <t xml:space="preserve"> Доплати</t>
  </si>
  <si>
    <t xml:space="preserve">вислуга </t>
  </si>
  <si>
    <t>Пост.373</t>
  </si>
  <si>
    <t>класність</t>
  </si>
  <si>
    <t>диз. зас</t>
  </si>
  <si>
    <t xml:space="preserve"> Інші</t>
  </si>
  <si>
    <t xml:space="preserve"> Всього </t>
  </si>
  <si>
    <t>всього</t>
  </si>
  <si>
    <t>ПЕДАГОГИ</t>
  </si>
  <si>
    <t>ВСЬОГО ПЕД.ПЕРС.</t>
  </si>
  <si>
    <t>АДМІН.ПЕРСОНАЛ</t>
  </si>
  <si>
    <t>СПЕЦІАЛІСТИ</t>
  </si>
  <si>
    <t>РОБІТНИКИ</t>
  </si>
  <si>
    <t>Директор</t>
  </si>
  <si>
    <t>Пост. КМУ 1096</t>
  </si>
  <si>
    <t xml:space="preserve"> ФОП  на місяць</t>
  </si>
  <si>
    <t xml:space="preserve"> Тарифний розряд</t>
  </si>
  <si>
    <t>Заступник директора</t>
  </si>
  <si>
    <t>Психолог</t>
  </si>
  <si>
    <t>Бібліотекар</t>
  </si>
  <si>
    <t>Секретар</t>
  </si>
  <si>
    <t>Кухар</t>
  </si>
  <si>
    <t>Кухон.працівн.</t>
  </si>
  <si>
    <t>Робітник</t>
  </si>
  <si>
    <t>Тех.прац.</t>
  </si>
  <si>
    <t>Водій</t>
  </si>
  <si>
    <t>Сторож</t>
  </si>
  <si>
    <t>Гол.бухгалтер</t>
  </si>
  <si>
    <t>Узіюк Н.М.</t>
  </si>
  <si>
    <t xml:space="preserve">Штат в кількості      </t>
  </si>
  <si>
    <t>Затверджую:</t>
  </si>
  <si>
    <t xml:space="preserve"> Посад.оклад</t>
  </si>
  <si>
    <t xml:space="preserve"> шк.умови</t>
  </si>
  <si>
    <t>Сущик В.С.</t>
  </si>
  <si>
    <t xml:space="preserve"> Сільський голова</t>
  </si>
  <si>
    <t>Машин.(кочегар) пост.</t>
  </si>
  <si>
    <t>Машин.(кочегар) сез.</t>
  </si>
  <si>
    <t xml:space="preserve">РАЗОМ </t>
  </si>
  <si>
    <t>Педагогічні працівники</t>
  </si>
  <si>
    <t>Пост.КМУ 1073</t>
  </si>
  <si>
    <t>Педагогічні працівники(ст.вч.)</t>
  </si>
  <si>
    <t>Гурткова робота</t>
  </si>
  <si>
    <t>Педагог-організатор</t>
  </si>
  <si>
    <t>позакласна робота</t>
  </si>
  <si>
    <t>Вихователь з супроводу</t>
  </si>
  <si>
    <t xml:space="preserve">                                                               Радехівської ЗОШ І-ІІ ступенів  з 01 вересня 2019 року</t>
  </si>
  <si>
    <t>95% від 5451,60</t>
  </si>
  <si>
    <t>Група прод.дня</t>
  </si>
  <si>
    <t>Індивідуальне навчання</t>
  </si>
  <si>
    <t>(Сто дев'яносто вісім тисяч п'ятсот сорок сім гривень 34 копійки)</t>
  </si>
  <si>
    <t>од.   з місячним ФОП  198547.34 грн.</t>
  </si>
  <si>
    <t>Пилипчук В.О.</t>
  </si>
</sst>
</file>

<file path=xl/styles.xml><?xml version="1.0" encoding="utf-8"?>
<styleSheet xmlns="http://schemas.openxmlformats.org/spreadsheetml/2006/main">
  <numFmts count="2">
    <numFmt numFmtId="164" formatCode="#,##0\ &quot;грн.&quot;;[Red]\-#,##0\ &quot;грн.&quot;"/>
    <numFmt numFmtId="165" formatCode="0.000"/>
  </numFmts>
  <fonts count="13">
    <font>
      <sz val="10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1" xfId="1" applyFont="1" applyBorder="1"/>
    <xf numFmtId="2" fontId="2" fillId="0" borderId="1" xfId="1" applyNumberFormat="1" applyFont="1" applyBorder="1"/>
    <xf numFmtId="0" fontId="3" fillId="0" borderId="1" xfId="1" applyFont="1" applyBorder="1" applyAlignment="1">
      <alignment wrapText="1"/>
    </xf>
    <xf numFmtId="0" fontId="7" fillId="0" borderId="0" xfId="1" applyFont="1"/>
    <xf numFmtId="0" fontId="5" fillId="0" borderId="0" xfId="1" applyFont="1"/>
    <xf numFmtId="0" fontId="5" fillId="0" borderId="0" xfId="1" applyFont="1" applyBorder="1"/>
    <xf numFmtId="2" fontId="7" fillId="0" borderId="0" xfId="1" applyNumberFormat="1" applyFont="1"/>
    <xf numFmtId="0" fontId="7" fillId="0" borderId="0" xfId="1" applyFont="1" applyBorder="1"/>
    <xf numFmtId="0" fontId="6" fillId="0" borderId="0" xfId="0" applyFont="1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0" xfId="0" applyFont="1"/>
    <xf numFmtId="0" fontId="8" fillId="0" borderId="0" xfId="1" applyFont="1" applyBorder="1" applyAlignment="1">
      <alignment horizontal="center" vertical="top"/>
    </xf>
    <xf numFmtId="0" fontId="11" fillId="0" borderId="0" xfId="1" applyFont="1"/>
    <xf numFmtId="0" fontId="4" fillId="0" borderId="0" xfId="1" applyFont="1"/>
    <xf numFmtId="0" fontId="11" fillId="0" borderId="0" xfId="1" applyFont="1" applyAlignment="1">
      <alignment horizontal="center"/>
    </xf>
    <xf numFmtId="2" fontId="11" fillId="0" borderId="0" xfId="1" applyNumberFormat="1" applyFont="1"/>
    <xf numFmtId="0" fontId="11" fillId="0" borderId="0" xfId="1" applyFont="1" applyAlignment="1">
      <alignment horizontal="left"/>
    </xf>
    <xf numFmtId="164" fontId="11" fillId="0" borderId="0" xfId="1" applyNumberFormat="1" applyFont="1"/>
    <xf numFmtId="0" fontId="11" fillId="0" borderId="1" xfId="1" applyFont="1" applyBorder="1"/>
    <xf numFmtId="2" fontId="11" fillId="0" borderId="1" xfId="1" applyNumberFormat="1" applyFont="1" applyBorder="1"/>
    <xf numFmtId="0" fontId="11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Border="1" applyAlignment="1">
      <alignment horizontal="center"/>
    </xf>
    <xf numFmtId="164" fontId="12" fillId="0" borderId="0" xfId="1" applyNumberFormat="1" applyFont="1"/>
    <xf numFmtId="0" fontId="11" fillId="0" borderId="0" xfId="1" applyFont="1" applyAlignment="1">
      <alignment vertical="center"/>
    </xf>
    <xf numFmtId="2" fontId="3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" fontId="3" fillId="0" borderId="1" xfId="1" applyNumberFormat="1" applyFont="1" applyBorder="1"/>
    <xf numFmtId="9" fontId="3" fillId="0" borderId="1" xfId="1" applyNumberFormat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/>
    <xf numFmtId="0" fontId="3" fillId="0" borderId="1" xfId="1" applyFont="1" applyBorder="1" applyAlignment="1"/>
    <xf numFmtId="2" fontId="2" fillId="0" borderId="1" xfId="1" applyNumberFormat="1" applyFont="1" applyBorder="1" applyAlignment="1"/>
    <xf numFmtId="0" fontId="2" fillId="0" borderId="1" xfId="1" applyFont="1" applyBorder="1" applyAlignment="1"/>
    <xf numFmtId="17" fontId="3" fillId="0" borderId="1" xfId="1" applyNumberFormat="1" applyFont="1" applyBorder="1"/>
    <xf numFmtId="0" fontId="9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view="pageLayout" topLeftCell="B5" workbookViewId="0">
      <selection activeCell="B16" sqref="B16"/>
    </sheetView>
  </sheetViews>
  <sheetFormatPr defaultRowHeight="13.8"/>
  <cols>
    <col min="1" max="1" width="5.5546875" customWidth="1"/>
    <col min="2" max="2" width="27.44140625" customWidth="1"/>
    <col min="3" max="3" width="7.33203125" customWidth="1"/>
    <col min="4" max="4" width="10.33203125" customWidth="1"/>
    <col min="5" max="5" width="8.88671875" customWidth="1"/>
    <col min="6" max="6" width="7.109375" customWidth="1"/>
    <col min="7" max="7" width="13.44140625" customWidth="1"/>
    <col min="8" max="8" width="13.5546875" customWidth="1"/>
    <col min="9" max="9" width="12.5546875" customWidth="1"/>
    <col min="10" max="10" width="12.88671875" customWidth="1"/>
    <col min="11" max="11" width="15.5546875" customWidth="1"/>
    <col min="12" max="12" width="11.5546875" customWidth="1"/>
    <col min="13" max="13" width="11.44140625" customWidth="1"/>
    <col min="14" max="14" width="10" customWidth="1"/>
    <col min="15" max="15" width="11.44140625" customWidth="1"/>
    <col min="16" max="16" width="13" customWidth="1"/>
    <col min="17" max="17" width="10" customWidth="1"/>
    <col min="18" max="18" width="14" customWidth="1"/>
  </cols>
  <sheetData>
    <row r="1" spans="1:18" ht="18" customHeight="1">
      <c r="A1" s="1"/>
      <c r="B1" s="48"/>
      <c r="C1" s="48"/>
      <c r="D1" s="7"/>
      <c r="E1" s="7"/>
      <c r="F1" s="7"/>
      <c r="G1" s="7"/>
      <c r="H1" s="7"/>
      <c r="I1" s="8"/>
      <c r="J1" s="7"/>
      <c r="K1" s="16" t="s">
        <v>37</v>
      </c>
      <c r="L1" s="6"/>
      <c r="M1" s="6"/>
      <c r="N1" s="6"/>
      <c r="O1" s="6"/>
      <c r="P1" s="1"/>
      <c r="Q1" s="6"/>
      <c r="R1" s="1"/>
    </row>
    <row r="2" spans="1:18" ht="16.5" customHeight="1">
      <c r="A2" s="1"/>
      <c r="B2" s="49"/>
      <c r="C2" s="49"/>
      <c r="D2" s="7"/>
      <c r="E2" s="7"/>
      <c r="F2" s="7"/>
      <c r="G2" s="7"/>
      <c r="H2" s="7"/>
      <c r="I2" s="8"/>
      <c r="J2" s="17"/>
      <c r="K2" s="18" t="s">
        <v>36</v>
      </c>
      <c r="L2" s="19">
        <f>F45</f>
        <v>32.21</v>
      </c>
      <c r="M2" s="20" t="s">
        <v>57</v>
      </c>
      <c r="O2" s="16"/>
      <c r="P2" s="30"/>
      <c r="Q2" s="19"/>
      <c r="R2" s="17"/>
    </row>
    <row r="3" spans="1:18" ht="17.25" customHeight="1">
      <c r="A3" s="1"/>
      <c r="B3" s="15"/>
      <c r="C3" s="15"/>
      <c r="D3" s="7"/>
      <c r="E3" s="7"/>
      <c r="F3" s="7"/>
      <c r="G3" s="7"/>
      <c r="H3" s="7"/>
      <c r="I3" s="8"/>
      <c r="J3" s="31" t="s">
        <v>56</v>
      </c>
      <c r="L3" s="19"/>
      <c r="M3" s="19"/>
      <c r="N3" s="20"/>
      <c r="O3" s="16"/>
      <c r="P3" s="21"/>
      <c r="Q3" s="19"/>
      <c r="R3" s="17"/>
    </row>
    <row r="4" spans="1:18" ht="24" customHeight="1">
      <c r="A4" s="1"/>
      <c r="B4" s="15"/>
      <c r="C4" s="15"/>
      <c r="D4" s="7"/>
      <c r="E4" s="7"/>
      <c r="F4" s="7"/>
      <c r="G4" s="7"/>
      <c r="H4" s="7"/>
      <c r="I4" s="8"/>
      <c r="J4" s="17"/>
      <c r="K4" s="18" t="s">
        <v>41</v>
      </c>
      <c r="L4" s="19"/>
      <c r="M4" s="19"/>
      <c r="N4" s="20"/>
      <c r="O4" s="16"/>
      <c r="P4" s="21" t="s">
        <v>40</v>
      </c>
      <c r="Q4" s="9"/>
      <c r="R4" s="1"/>
    </row>
    <row r="5" spans="1:18" ht="16.5" customHeight="1">
      <c r="A5" s="1"/>
      <c r="B5" s="10"/>
      <c r="C5" s="10"/>
      <c r="D5" s="7"/>
      <c r="E5" s="7"/>
      <c r="F5" s="7"/>
      <c r="G5" s="53" t="s">
        <v>0</v>
      </c>
      <c r="H5" s="53"/>
      <c r="I5" s="53"/>
      <c r="J5" s="8"/>
      <c r="K5" s="6"/>
      <c r="L5" s="6"/>
      <c r="M5" s="6"/>
      <c r="N5" s="6"/>
      <c r="O5" s="6"/>
      <c r="P5" s="6"/>
      <c r="Q5" s="6"/>
      <c r="R5" s="1"/>
    </row>
    <row r="6" spans="1:18" ht="17.399999999999999">
      <c r="A6" s="46" t="s">
        <v>52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"/>
      <c r="R6" s="1"/>
    </row>
    <row r="7" spans="1:18">
      <c r="A7" s="47" t="s">
        <v>1</v>
      </c>
      <c r="B7" s="47" t="s">
        <v>2</v>
      </c>
      <c r="C7" s="54" t="s">
        <v>3</v>
      </c>
      <c r="D7" s="54" t="s">
        <v>23</v>
      </c>
      <c r="E7" s="54" t="s">
        <v>4</v>
      </c>
      <c r="F7" s="54" t="s">
        <v>5</v>
      </c>
      <c r="G7" s="54" t="s">
        <v>38</v>
      </c>
      <c r="H7" s="54" t="s">
        <v>22</v>
      </c>
      <c r="I7" s="55" t="s">
        <v>6</v>
      </c>
      <c r="J7" s="55"/>
      <c r="K7" s="55"/>
      <c r="L7" s="55"/>
      <c r="M7" s="26"/>
      <c r="N7" s="55" t="s">
        <v>7</v>
      </c>
      <c r="O7" s="55"/>
      <c r="P7" s="55"/>
      <c r="Q7" s="55"/>
      <c r="R7" s="55"/>
    </row>
    <row r="8" spans="1:18" ht="12.75" customHeight="1">
      <c r="A8" s="47"/>
      <c r="B8" s="47"/>
      <c r="C8" s="54"/>
      <c r="D8" s="54"/>
      <c r="E8" s="54"/>
      <c r="F8" s="54"/>
      <c r="G8" s="54"/>
      <c r="H8" s="54"/>
      <c r="I8" s="54" t="s">
        <v>8</v>
      </c>
      <c r="J8" s="54" t="s">
        <v>9</v>
      </c>
      <c r="K8" s="50" t="s">
        <v>21</v>
      </c>
      <c r="L8" s="54" t="s">
        <v>46</v>
      </c>
      <c r="M8" s="50" t="s">
        <v>50</v>
      </c>
      <c r="N8" s="50" t="s">
        <v>10</v>
      </c>
      <c r="O8" s="50" t="s">
        <v>39</v>
      </c>
      <c r="P8" s="54" t="s">
        <v>11</v>
      </c>
      <c r="Q8" s="54" t="s">
        <v>12</v>
      </c>
      <c r="R8" s="50" t="s">
        <v>13</v>
      </c>
    </row>
    <row r="9" spans="1:18" ht="15" customHeight="1">
      <c r="A9" s="47"/>
      <c r="B9" s="47"/>
      <c r="C9" s="54"/>
      <c r="D9" s="54"/>
      <c r="E9" s="54"/>
      <c r="F9" s="54"/>
      <c r="G9" s="54"/>
      <c r="H9" s="54"/>
      <c r="I9" s="54"/>
      <c r="J9" s="54"/>
      <c r="K9" s="51"/>
      <c r="L9" s="54"/>
      <c r="M9" s="51"/>
      <c r="N9" s="51"/>
      <c r="O9" s="51"/>
      <c r="P9" s="54"/>
      <c r="Q9" s="54"/>
      <c r="R9" s="51"/>
    </row>
    <row r="10" spans="1:18" ht="6" hidden="1" customHeight="1">
      <c r="A10" s="47"/>
      <c r="B10" s="47"/>
      <c r="C10" s="54"/>
      <c r="D10" s="54"/>
      <c r="E10" s="54"/>
      <c r="F10" s="54"/>
      <c r="G10" s="54"/>
      <c r="H10" s="54"/>
      <c r="I10" s="54"/>
      <c r="J10" s="54"/>
      <c r="K10" s="52"/>
      <c r="L10" s="54"/>
      <c r="M10" s="25"/>
      <c r="N10" s="52"/>
      <c r="O10" s="52"/>
      <c r="P10" s="54"/>
      <c r="Q10" s="54"/>
      <c r="R10" s="52"/>
    </row>
    <row r="11" spans="1:18" ht="14.25" customHeight="1">
      <c r="A11" s="61" t="s">
        <v>15</v>
      </c>
      <c r="B11" s="62"/>
      <c r="C11" s="27"/>
      <c r="D11" s="27"/>
      <c r="E11" s="27"/>
      <c r="F11" s="28"/>
      <c r="G11" s="2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>
      <c r="A12" s="3">
        <v>1</v>
      </c>
      <c r="B12" s="3" t="s">
        <v>47</v>
      </c>
      <c r="C12" s="3">
        <v>7</v>
      </c>
      <c r="D12">
        <v>14</v>
      </c>
      <c r="E12" s="3">
        <v>134</v>
      </c>
      <c r="F12" s="32">
        <v>7.44</v>
      </c>
      <c r="G12" s="39">
        <v>5578.8</v>
      </c>
      <c r="H12" s="41">
        <v>41531.07</v>
      </c>
      <c r="I12" s="42">
        <v>12459.32</v>
      </c>
      <c r="J12" s="42">
        <v>9062.44</v>
      </c>
      <c r="K12" s="42">
        <v>7314.42</v>
      </c>
      <c r="L12" s="42"/>
      <c r="M12" s="42"/>
      <c r="N12" s="42"/>
      <c r="O12" s="42"/>
      <c r="P12" s="42"/>
      <c r="Q12" s="42"/>
      <c r="R12" s="32">
        <f t="shared" ref="R12:R22" si="0">SUM(H12:Q12)</f>
        <v>70367.25</v>
      </c>
    </row>
    <row r="13" spans="1:18">
      <c r="A13" s="3">
        <v>2</v>
      </c>
      <c r="B13" s="3" t="s">
        <v>45</v>
      </c>
      <c r="C13" s="3">
        <v>3</v>
      </c>
      <c r="D13" s="3">
        <v>14</v>
      </c>
      <c r="E13" s="3">
        <v>40</v>
      </c>
      <c r="F13" s="32">
        <v>2.2200000000000002</v>
      </c>
      <c r="G13" s="40">
        <v>5113.8999999999996</v>
      </c>
      <c r="H13" s="41">
        <v>11364.22</v>
      </c>
      <c r="I13" s="42">
        <v>3409.27</v>
      </c>
      <c r="J13" s="41">
        <v>2284.1999999999998</v>
      </c>
      <c r="K13" s="42">
        <v>894.93</v>
      </c>
      <c r="L13" s="42"/>
      <c r="M13" s="42"/>
      <c r="N13" s="42"/>
      <c r="O13" s="42"/>
      <c r="P13" s="42"/>
      <c r="Q13" s="42"/>
      <c r="R13" s="32">
        <f>SUM(H13:Q13)</f>
        <v>17952.62</v>
      </c>
    </row>
    <row r="14" spans="1:18">
      <c r="A14" s="3">
        <v>3</v>
      </c>
      <c r="B14" s="3" t="s">
        <v>45</v>
      </c>
      <c r="C14" s="3">
        <v>4</v>
      </c>
      <c r="D14" s="3">
        <v>13</v>
      </c>
      <c r="E14" s="3">
        <v>73.5</v>
      </c>
      <c r="F14" s="32">
        <v>4.08</v>
      </c>
      <c r="G14" s="33">
        <v>4797.1000000000004</v>
      </c>
      <c r="H14" s="41">
        <v>19588.16</v>
      </c>
      <c r="I14" s="42">
        <v>5423.38</v>
      </c>
      <c r="J14" s="42">
        <v>3917.62</v>
      </c>
      <c r="K14" s="42">
        <v>4124.17</v>
      </c>
      <c r="L14" s="42"/>
      <c r="M14" s="42"/>
      <c r="N14" s="42"/>
      <c r="O14" s="42"/>
      <c r="P14" s="42"/>
      <c r="Q14" s="42"/>
      <c r="R14" s="32">
        <f t="shared" si="0"/>
        <v>33053.33</v>
      </c>
    </row>
    <row r="15" spans="1:18">
      <c r="A15" s="3">
        <v>4</v>
      </c>
      <c r="B15" s="3" t="s">
        <v>45</v>
      </c>
      <c r="C15" s="3">
        <v>1</v>
      </c>
      <c r="D15" s="3">
        <v>11</v>
      </c>
      <c r="E15" s="3">
        <v>10</v>
      </c>
      <c r="F15" s="32">
        <v>0.56000000000000005</v>
      </c>
      <c r="G15" s="33">
        <v>4162.3999999999996</v>
      </c>
      <c r="H15" s="41">
        <v>2312.44</v>
      </c>
      <c r="I15" s="42">
        <v>231.25</v>
      </c>
      <c r="J15" s="41">
        <v>471.72</v>
      </c>
      <c r="K15" s="42"/>
      <c r="L15" s="42"/>
      <c r="M15" s="42"/>
      <c r="N15" s="42"/>
      <c r="O15" s="42"/>
      <c r="P15" s="42"/>
      <c r="Q15" s="42"/>
      <c r="R15" s="32">
        <f t="shared" si="0"/>
        <v>3015.41</v>
      </c>
    </row>
    <row r="16" spans="1:18">
      <c r="A16" s="3">
        <v>5</v>
      </c>
      <c r="B16" s="3" t="s">
        <v>45</v>
      </c>
      <c r="C16" s="3">
        <v>1</v>
      </c>
      <c r="D16" s="3">
        <v>10</v>
      </c>
      <c r="E16" s="3">
        <v>6</v>
      </c>
      <c r="F16" s="32">
        <v>0.33</v>
      </c>
      <c r="G16" s="33">
        <v>3845.6</v>
      </c>
      <c r="H16" s="41">
        <v>1281.8699999999999</v>
      </c>
      <c r="I16" s="42"/>
      <c r="J16" s="42">
        <v>256.37</v>
      </c>
      <c r="K16" s="42"/>
      <c r="L16" s="42"/>
      <c r="M16" s="42"/>
      <c r="N16" s="42"/>
      <c r="O16" s="42"/>
      <c r="P16" s="42"/>
      <c r="Q16" s="42"/>
      <c r="R16" s="32">
        <f t="shared" si="0"/>
        <v>1538.2399999999998</v>
      </c>
    </row>
    <row r="17" spans="1:18">
      <c r="A17" s="3">
        <v>6</v>
      </c>
      <c r="B17" s="3" t="s">
        <v>51</v>
      </c>
      <c r="C17" s="3"/>
      <c r="D17" s="3">
        <v>10</v>
      </c>
      <c r="E17" s="3">
        <v>9</v>
      </c>
      <c r="F17" s="32">
        <v>0.5</v>
      </c>
      <c r="G17" s="33">
        <v>3845.6</v>
      </c>
      <c r="H17" s="41">
        <v>1922.8</v>
      </c>
      <c r="I17" s="42"/>
      <c r="J17" s="42">
        <v>384.56</v>
      </c>
      <c r="K17" s="42"/>
      <c r="L17" s="42"/>
      <c r="M17" s="42"/>
      <c r="N17" s="42"/>
      <c r="O17" s="42"/>
      <c r="P17" s="42"/>
      <c r="Q17" s="42"/>
      <c r="R17" s="32">
        <f t="shared" si="0"/>
        <v>2307.36</v>
      </c>
    </row>
    <row r="18" spans="1:18">
      <c r="A18" s="2"/>
      <c r="B18" s="2" t="s">
        <v>14</v>
      </c>
      <c r="C18" s="2">
        <f>SUM(C12:C17)</f>
        <v>16</v>
      </c>
      <c r="D18" s="2"/>
      <c r="E18" s="2">
        <f>SUM(E12:E17)</f>
        <v>272.5</v>
      </c>
      <c r="F18" s="4">
        <f>SUM(F12:F17)</f>
        <v>15.13</v>
      </c>
      <c r="G18" s="12"/>
      <c r="H18" s="43">
        <f>SUM(H12:H17)</f>
        <v>78000.56</v>
      </c>
      <c r="I18" s="44">
        <f>SUM(I12:I17)</f>
        <v>21523.22</v>
      </c>
      <c r="J18" s="44">
        <f>SUM(J12:J17)</f>
        <v>16376.909999999998</v>
      </c>
      <c r="K18" s="44">
        <f>SUM(K12:K17)</f>
        <v>12333.52</v>
      </c>
      <c r="L18" s="44"/>
      <c r="M18" s="44">
        <f>SUM(M12:M17)</f>
        <v>0</v>
      </c>
      <c r="N18" s="44"/>
      <c r="O18" s="44"/>
      <c r="P18" s="44"/>
      <c r="Q18" s="44"/>
      <c r="R18" s="4">
        <f t="shared" si="0"/>
        <v>128234.21</v>
      </c>
    </row>
    <row r="19" spans="1:18">
      <c r="A19" s="3">
        <v>7</v>
      </c>
      <c r="B19" s="3" t="s">
        <v>48</v>
      </c>
      <c r="C19" s="3"/>
      <c r="D19" s="3">
        <v>11</v>
      </c>
      <c r="E19" s="3">
        <v>7</v>
      </c>
      <c r="F19" s="32">
        <v>0.39</v>
      </c>
      <c r="G19" s="33">
        <v>4162.3999999999996</v>
      </c>
      <c r="H19" s="41">
        <v>1618.68</v>
      </c>
      <c r="I19" s="41">
        <v>393.1</v>
      </c>
      <c r="J19" s="41">
        <v>323.75</v>
      </c>
      <c r="K19" s="42"/>
      <c r="L19" s="42"/>
      <c r="M19" s="42"/>
      <c r="N19" s="42"/>
      <c r="O19" s="42"/>
      <c r="P19" s="42"/>
      <c r="Q19" s="42"/>
      <c r="R19" s="32">
        <f t="shared" si="0"/>
        <v>2335.5300000000002</v>
      </c>
    </row>
    <row r="20" spans="1:18">
      <c r="A20" s="3">
        <v>8</v>
      </c>
      <c r="B20" s="3" t="s">
        <v>48</v>
      </c>
      <c r="C20" s="3"/>
      <c r="D20" s="3">
        <v>10</v>
      </c>
      <c r="E20" s="3">
        <v>2</v>
      </c>
      <c r="F20" s="32">
        <v>0.11</v>
      </c>
      <c r="G20" s="33">
        <v>3845.6</v>
      </c>
      <c r="H20" s="41">
        <v>427.28</v>
      </c>
      <c r="I20" s="41"/>
      <c r="J20" s="41">
        <v>85.46</v>
      </c>
      <c r="K20" s="42"/>
      <c r="L20" s="42"/>
      <c r="M20" s="42"/>
      <c r="N20" s="42"/>
      <c r="O20" s="42"/>
      <c r="P20" s="42"/>
      <c r="Q20" s="42"/>
      <c r="R20" s="32">
        <f t="shared" si="0"/>
        <v>512.74</v>
      </c>
    </row>
    <row r="21" spans="1:18">
      <c r="A21" s="3"/>
      <c r="B21" s="3" t="s">
        <v>54</v>
      </c>
      <c r="C21" s="3"/>
      <c r="D21" s="3">
        <v>10</v>
      </c>
      <c r="E21" s="3">
        <v>18</v>
      </c>
      <c r="F21" s="32">
        <v>1</v>
      </c>
      <c r="G21" s="33">
        <v>3846.6</v>
      </c>
      <c r="H21" s="41">
        <v>3845.6</v>
      </c>
      <c r="I21" s="41">
        <v>1153.68</v>
      </c>
      <c r="J21" s="41">
        <v>769.12</v>
      </c>
      <c r="K21" s="42"/>
      <c r="L21" s="42"/>
      <c r="M21" s="42"/>
      <c r="N21" s="42"/>
      <c r="O21" s="42"/>
      <c r="P21" s="42"/>
      <c r="Q21" s="42"/>
      <c r="R21" s="32">
        <f t="shared" si="0"/>
        <v>5768.4</v>
      </c>
    </row>
    <row r="22" spans="1:18">
      <c r="A22" s="3"/>
      <c r="B22" s="3" t="s">
        <v>55</v>
      </c>
      <c r="C22" s="3"/>
      <c r="D22" s="45">
        <v>41913</v>
      </c>
      <c r="E22" s="3">
        <v>42</v>
      </c>
      <c r="F22" s="32">
        <v>2.33</v>
      </c>
      <c r="G22" s="33"/>
      <c r="H22" s="41">
        <v>11254.83</v>
      </c>
      <c r="I22" s="41">
        <v>2965.7</v>
      </c>
      <c r="J22" s="41">
        <v>2250.96</v>
      </c>
      <c r="K22" s="42"/>
      <c r="L22" s="42"/>
      <c r="M22" s="42"/>
      <c r="N22" s="42"/>
      <c r="O22" s="42"/>
      <c r="P22" s="42"/>
      <c r="Q22" s="42"/>
      <c r="R22" s="32">
        <f t="shared" si="0"/>
        <v>16471.489999999998</v>
      </c>
    </row>
    <row r="23" spans="1:18">
      <c r="A23" s="2"/>
      <c r="B23" s="2" t="s">
        <v>14</v>
      </c>
      <c r="C23" s="2">
        <f>SUM(C19:C20)</f>
        <v>0</v>
      </c>
      <c r="D23" s="2"/>
      <c r="E23" s="2">
        <f>SUM(E19:E22)</f>
        <v>69</v>
      </c>
      <c r="F23" s="4">
        <f>SUM(F19:F22)</f>
        <v>3.83</v>
      </c>
      <c r="G23" s="12"/>
      <c r="H23" s="43">
        <f>SUM(H19:H22)</f>
        <v>17146.39</v>
      </c>
      <c r="I23" s="4">
        <f>SUM(I19:I22)</f>
        <v>4512.4799999999996</v>
      </c>
      <c r="J23" s="4">
        <f>SUM(J19:J22)</f>
        <v>3429.29</v>
      </c>
      <c r="K23" s="44"/>
      <c r="L23" s="44"/>
      <c r="M23" s="44"/>
      <c r="N23" s="44"/>
      <c r="O23" s="44"/>
      <c r="P23" s="44"/>
      <c r="Q23" s="44"/>
      <c r="R23" s="4">
        <f>SUM(R19:R22)</f>
        <v>25088.159999999996</v>
      </c>
    </row>
    <row r="24" spans="1:18" ht="15.75" customHeight="1">
      <c r="A24" s="61" t="s">
        <v>16</v>
      </c>
      <c r="B24" s="62"/>
      <c r="C24" s="4">
        <f>C18+C23</f>
        <v>16</v>
      </c>
      <c r="D24" s="2"/>
      <c r="E24" s="4">
        <f>E18+E23</f>
        <v>341.5</v>
      </c>
      <c r="F24" s="4">
        <f>F18+F23</f>
        <v>18.96</v>
      </c>
      <c r="G24" s="12"/>
      <c r="H24" s="43">
        <f>H18+H23</f>
        <v>95146.95</v>
      </c>
      <c r="I24" s="43">
        <f>I18+I23</f>
        <v>26035.7</v>
      </c>
      <c r="J24" s="43">
        <f>J18+J23</f>
        <v>19806.199999999997</v>
      </c>
      <c r="K24" s="43">
        <f>K18+K23</f>
        <v>12333.52</v>
      </c>
      <c r="L24" s="44"/>
      <c r="M24" s="43">
        <f>M18+M23</f>
        <v>0</v>
      </c>
      <c r="N24" s="44"/>
      <c r="O24" s="44"/>
      <c r="P24" s="44"/>
      <c r="Q24" s="44"/>
      <c r="R24" s="4">
        <f>R18+R23</f>
        <v>153322.37</v>
      </c>
    </row>
    <row r="25" spans="1:18" ht="12" customHeight="1">
      <c r="A25" s="58" t="s">
        <v>17</v>
      </c>
      <c r="B25" s="59"/>
      <c r="C25" s="3"/>
      <c r="D25" s="3"/>
      <c r="E25" s="3"/>
      <c r="F25" s="34"/>
      <c r="G25" s="13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3"/>
    </row>
    <row r="26" spans="1:18">
      <c r="A26" s="3">
        <v>1</v>
      </c>
      <c r="B26" s="3" t="s">
        <v>20</v>
      </c>
      <c r="C26" s="3"/>
      <c r="D26" s="3">
        <v>15</v>
      </c>
      <c r="E26" s="32"/>
      <c r="F26" s="35">
        <v>1</v>
      </c>
      <c r="G26" s="33">
        <v>5451.6</v>
      </c>
      <c r="H26" s="41">
        <v>5451.6</v>
      </c>
      <c r="I26" s="41">
        <v>1635.48</v>
      </c>
      <c r="J26" s="42">
        <v>1308.3800000000001</v>
      </c>
      <c r="K26" s="42"/>
      <c r="L26" s="42"/>
      <c r="M26" s="42"/>
      <c r="N26" s="42"/>
      <c r="O26" s="42"/>
      <c r="P26" s="42"/>
      <c r="Q26" s="41">
        <v>1635.48</v>
      </c>
      <c r="R26" s="32">
        <f t="shared" ref="R26:R29" si="1">SUM(H26:Q26)</f>
        <v>10030.939999999999</v>
      </c>
    </row>
    <row r="27" spans="1:18" ht="24.75" customHeight="1">
      <c r="A27" s="3">
        <v>2</v>
      </c>
      <c r="B27" s="5" t="s">
        <v>24</v>
      </c>
      <c r="C27" s="3"/>
      <c r="D27" s="3">
        <v>15</v>
      </c>
      <c r="E27" s="36"/>
      <c r="F27" s="3">
        <v>0.5</v>
      </c>
      <c r="G27" s="38" t="s">
        <v>53</v>
      </c>
      <c r="H27" s="41">
        <v>2589.5100000000002</v>
      </c>
      <c r="I27" s="41">
        <v>776.85</v>
      </c>
      <c r="J27" s="42">
        <v>621.48</v>
      </c>
      <c r="K27" s="42"/>
      <c r="L27" s="42"/>
      <c r="M27" s="42"/>
      <c r="N27" s="42"/>
      <c r="O27" s="42"/>
      <c r="P27" s="42"/>
      <c r="Q27" s="42"/>
      <c r="R27" s="32">
        <f t="shared" si="1"/>
        <v>3987.84</v>
      </c>
    </row>
    <row r="28" spans="1:18">
      <c r="A28" s="3">
        <v>3</v>
      </c>
      <c r="B28" s="3" t="s">
        <v>25</v>
      </c>
      <c r="C28" s="3"/>
      <c r="D28" s="3">
        <v>11</v>
      </c>
      <c r="E28" s="3"/>
      <c r="F28" s="3">
        <v>0.25</v>
      </c>
      <c r="G28" s="33">
        <v>4162.3999999999996</v>
      </c>
      <c r="H28" s="42">
        <v>1040.5999999999999</v>
      </c>
      <c r="I28" s="42">
        <v>104.06</v>
      </c>
      <c r="J28" s="42">
        <v>208.12</v>
      </c>
      <c r="K28" s="42"/>
      <c r="L28" s="42"/>
      <c r="M28" s="42"/>
      <c r="N28" s="42"/>
      <c r="O28" s="42"/>
      <c r="P28" s="42"/>
      <c r="Q28" s="42"/>
      <c r="R28" s="32">
        <f t="shared" si="1"/>
        <v>1352.7799999999997</v>
      </c>
    </row>
    <row r="29" spans="1:18">
      <c r="A29" s="3">
        <v>5</v>
      </c>
      <c r="B29" s="3" t="s">
        <v>49</v>
      </c>
      <c r="C29" s="3"/>
      <c r="D29" s="3">
        <v>13</v>
      </c>
      <c r="E29" s="3"/>
      <c r="F29" s="3">
        <v>0.5</v>
      </c>
      <c r="G29" s="33">
        <v>4797.1000000000004</v>
      </c>
      <c r="H29" s="41">
        <v>2398.5500000000002</v>
      </c>
      <c r="I29" s="42">
        <v>719.57</v>
      </c>
      <c r="J29" s="42">
        <v>479.71</v>
      </c>
      <c r="K29" s="42"/>
      <c r="L29" s="42"/>
      <c r="M29" s="42"/>
      <c r="N29" s="42"/>
      <c r="O29" s="42"/>
      <c r="P29" s="42"/>
      <c r="Q29" s="42"/>
      <c r="R29" s="32">
        <f t="shared" si="1"/>
        <v>3597.8300000000004</v>
      </c>
    </row>
    <row r="30" spans="1:18">
      <c r="A30" s="2"/>
      <c r="B30" s="2" t="s">
        <v>14</v>
      </c>
      <c r="C30" s="2">
        <f>SUM(C26:C29)</f>
        <v>0</v>
      </c>
      <c r="D30" s="2"/>
      <c r="E30" s="2"/>
      <c r="F30" s="4">
        <f>SUM(F26:F29)</f>
        <v>2.25</v>
      </c>
      <c r="G30" s="12"/>
      <c r="H30" s="43">
        <f>SUM(H26:H29)</f>
        <v>11480.260000000002</v>
      </c>
      <c r="I30" s="44">
        <f>SUM(I26:I29)</f>
        <v>3235.96</v>
      </c>
      <c r="J30" s="44">
        <f>SUM(J26:J29)</f>
        <v>2617.69</v>
      </c>
      <c r="K30" s="44"/>
      <c r="L30" s="44"/>
      <c r="M30" s="44"/>
      <c r="N30" s="44"/>
      <c r="O30" s="44"/>
      <c r="P30" s="44"/>
      <c r="Q30" s="43">
        <f>SUM(Q26:Q29)</f>
        <v>1635.48</v>
      </c>
      <c r="R30" s="4">
        <f>SUM(R26:R29)</f>
        <v>18969.39</v>
      </c>
    </row>
    <row r="31" spans="1:18">
      <c r="A31" s="58" t="s">
        <v>18</v>
      </c>
      <c r="B31" s="59"/>
      <c r="C31" s="3"/>
      <c r="D31" s="3"/>
      <c r="E31" s="3"/>
      <c r="F31" s="3"/>
      <c r="G31" s="13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3"/>
    </row>
    <row r="32" spans="1:18">
      <c r="A32" s="3">
        <v>2</v>
      </c>
      <c r="B32" s="3" t="s">
        <v>26</v>
      </c>
      <c r="C32" s="3"/>
      <c r="D32" s="3">
        <v>8</v>
      </c>
      <c r="E32" s="3"/>
      <c r="F32" s="3">
        <v>0.5</v>
      </c>
      <c r="G32" s="33">
        <v>3150</v>
      </c>
      <c r="H32" s="41">
        <v>1575</v>
      </c>
      <c r="I32" s="42"/>
      <c r="J32" s="42"/>
      <c r="K32" s="41"/>
      <c r="L32" s="41">
        <v>787.5</v>
      </c>
      <c r="M32" s="41"/>
      <c r="N32" s="42"/>
      <c r="O32" s="42"/>
      <c r="P32" s="42"/>
      <c r="Q32" s="42"/>
      <c r="R32" s="32">
        <f t="shared" ref="R32:R44" si="2">SUM(H32:Q32)</f>
        <v>2362.5</v>
      </c>
    </row>
    <row r="33" spans="1:18">
      <c r="A33" s="3">
        <v>3</v>
      </c>
      <c r="B33" s="3" t="s">
        <v>27</v>
      </c>
      <c r="C33" s="3"/>
      <c r="D33" s="3">
        <v>4</v>
      </c>
      <c r="E33" s="3"/>
      <c r="F33" s="3">
        <v>0.5</v>
      </c>
      <c r="G33" s="33">
        <v>2440</v>
      </c>
      <c r="H33" s="41">
        <v>1220</v>
      </c>
      <c r="I33" s="41"/>
      <c r="J33" s="42"/>
      <c r="K33" s="42"/>
      <c r="L33" s="41"/>
      <c r="M33" s="41"/>
      <c r="N33" s="42"/>
      <c r="O33" s="42"/>
      <c r="P33" s="42"/>
      <c r="Q33" s="42"/>
      <c r="R33" s="32">
        <f t="shared" si="2"/>
        <v>1220</v>
      </c>
    </row>
    <row r="34" spans="1:18">
      <c r="A34" s="2"/>
      <c r="B34" s="2" t="s">
        <v>14</v>
      </c>
      <c r="C34" s="2">
        <f>SUM(C32:C33)</f>
        <v>0</v>
      </c>
      <c r="D34" s="2"/>
      <c r="E34" s="2"/>
      <c r="F34" s="2">
        <f>SUM(F32:F33)</f>
        <v>1</v>
      </c>
      <c r="G34" s="2"/>
      <c r="H34" s="43">
        <f>SUM(H32:H33)</f>
        <v>2795</v>
      </c>
      <c r="I34" s="43">
        <f>SUM(I32:I33)</f>
        <v>0</v>
      </c>
      <c r="J34" s="44"/>
      <c r="K34" s="43">
        <f>SUM(K32:K33)</f>
        <v>0</v>
      </c>
      <c r="L34" s="43">
        <f>SUM(L32:L33)</f>
        <v>787.5</v>
      </c>
      <c r="M34" s="43"/>
      <c r="N34" s="44"/>
      <c r="O34" s="44">
        <f>SUM(O32:O33)</f>
        <v>0</v>
      </c>
      <c r="P34" s="44"/>
      <c r="Q34" s="44"/>
      <c r="R34" s="4">
        <f t="shared" si="2"/>
        <v>3582.5</v>
      </c>
    </row>
    <row r="35" spans="1:18">
      <c r="A35" s="60" t="s">
        <v>19</v>
      </c>
      <c r="B35" s="60"/>
      <c r="C35" s="3"/>
      <c r="D35" s="3"/>
      <c r="E35" s="3"/>
      <c r="F35" s="3"/>
      <c r="G35" s="3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3"/>
    </row>
    <row r="36" spans="1:18">
      <c r="A36" s="3">
        <v>1</v>
      </c>
      <c r="B36" s="3" t="s">
        <v>28</v>
      </c>
      <c r="C36" s="3">
        <v>1</v>
      </c>
      <c r="D36" s="3">
        <v>3</v>
      </c>
      <c r="E36" s="3"/>
      <c r="F36" s="3">
        <v>1</v>
      </c>
      <c r="G36" s="33">
        <v>2267</v>
      </c>
      <c r="H36" s="41">
        <v>2267</v>
      </c>
      <c r="I36" s="42"/>
      <c r="J36" s="42"/>
      <c r="K36" s="42"/>
      <c r="L36" s="42"/>
      <c r="M36" s="42"/>
      <c r="N36" s="42"/>
      <c r="O36" s="41">
        <v>90.68</v>
      </c>
      <c r="P36" s="42"/>
      <c r="Q36" s="42"/>
      <c r="R36" s="32">
        <f t="shared" si="2"/>
        <v>2357.6799999999998</v>
      </c>
    </row>
    <row r="37" spans="1:18" ht="13.5" customHeight="1">
      <c r="A37" s="3">
        <v>2</v>
      </c>
      <c r="B37" s="5" t="s">
        <v>29</v>
      </c>
      <c r="C37" s="3">
        <v>1</v>
      </c>
      <c r="D37" s="3">
        <v>2</v>
      </c>
      <c r="E37" s="3"/>
      <c r="F37" s="3">
        <v>0.5</v>
      </c>
      <c r="G37" s="33">
        <v>2094</v>
      </c>
      <c r="H37" s="41">
        <v>1047</v>
      </c>
      <c r="I37" s="42"/>
      <c r="J37" s="42"/>
      <c r="K37" s="42"/>
      <c r="L37" s="42"/>
      <c r="M37" s="42"/>
      <c r="N37" s="42"/>
      <c r="O37" s="42">
        <v>41.88</v>
      </c>
      <c r="P37" s="42"/>
      <c r="Q37" s="42"/>
      <c r="R37" s="32">
        <f t="shared" si="2"/>
        <v>1088.8800000000001</v>
      </c>
    </row>
    <row r="38" spans="1:18">
      <c r="A38" s="3">
        <v>3</v>
      </c>
      <c r="B38" s="3" t="s">
        <v>30</v>
      </c>
      <c r="C38" s="3">
        <v>1</v>
      </c>
      <c r="D38" s="3">
        <v>1</v>
      </c>
      <c r="E38" s="3"/>
      <c r="F38" s="3">
        <v>1</v>
      </c>
      <c r="G38" s="33">
        <v>1921</v>
      </c>
      <c r="H38" s="41">
        <v>1921</v>
      </c>
      <c r="I38" s="42"/>
      <c r="J38" s="42"/>
      <c r="K38" s="42"/>
      <c r="L38" s="42"/>
      <c r="M38" s="42"/>
      <c r="N38" s="42"/>
      <c r="O38" s="42"/>
      <c r="P38" s="42"/>
      <c r="Q38" s="42"/>
      <c r="R38" s="32">
        <f t="shared" si="2"/>
        <v>1921</v>
      </c>
    </row>
    <row r="39" spans="1:18">
      <c r="A39" s="3">
        <v>4</v>
      </c>
      <c r="B39" s="3" t="s">
        <v>31</v>
      </c>
      <c r="C39" s="3">
        <v>1</v>
      </c>
      <c r="D39" s="3">
        <v>1</v>
      </c>
      <c r="E39" s="3"/>
      <c r="F39" s="3">
        <v>1.5</v>
      </c>
      <c r="G39" s="33">
        <v>1921</v>
      </c>
      <c r="H39" s="41">
        <v>2881.5</v>
      </c>
      <c r="I39" s="42"/>
      <c r="J39" s="42"/>
      <c r="K39" s="42"/>
      <c r="L39" s="42"/>
      <c r="M39" s="42"/>
      <c r="N39" s="42"/>
      <c r="O39" s="42"/>
      <c r="P39" s="41">
        <v>288.14999999999998</v>
      </c>
      <c r="Q39" s="42"/>
      <c r="R39" s="32">
        <f t="shared" si="2"/>
        <v>3169.65</v>
      </c>
    </row>
    <row r="40" spans="1:18">
      <c r="A40" s="3">
        <v>5</v>
      </c>
      <c r="B40" s="3" t="s">
        <v>32</v>
      </c>
      <c r="C40" s="3">
        <v>1</v>
      </c>
      <c r="D40" s="3">
        <v>3</v>
      </c>
      <c r="E40" s="3"/>
      <c r="F40" s="3">
        <v>1</v>
      </c>
      <c r="G40" s="33">
        <v>2267</v>
      </c>
      <c r="H40" s="41">
        <v>2267</v>
      </c>
      <c r="I40" s="42"/>
      <c r="J40" s="42"/>
      <c r="K40" s="42"/>
      <c r="L40" s="42"/>
      <c r="M40" s="42"/>
      <c r="N40" s="41">
        <v>566.75</v>
      </c>
      <c r="O40" s="42"/>
      <c r="P40" s="41"/>
      <c r="Q40" s="42"/>
      <c r="R40" s="32">
        <f t="shared" si="2"/>
        <v>2833.75</v>
      </c>
    </row>
    <row r="41" spans="1:18">
      <c r="A41" s="3">
        <v>6</v>
      </c>
      <c r="B41" s="3" t="s">
        <v>33</v>
      </c>
      <c r="C41" s="3">
        <v>1</v>
      </c>
      <c r="D41" s="3">
        <v>1</v>
      </c>
      <c r="E41" s="3"/>
      <c r="F41" s="3">
        <v>1</v>
      </c>
      <c r="G41" s="33">
        <v>1921</v>
      </c>
      <c r="H41" s="41">
        <v>1921</v>
      </c>
      <c r="I41" s="42"/>
      <c r="J41" s="42"/>
      <c r="K41" s="42"/>
      <c r="L41" s="42"/>
      <c r="M41" s="42"/>
      <c r="N41" s="42"/>
      <c r="O41" s="42"/>
      <c r="P41" s="42"/>
      <c r="Q41" s="42"/>
      <c r="R41" s="32">
        <f t="shared" si="2"/>
        <v>1921</v>
      </c>
    </row>
    <row r="42" spans="1:18" ht="12.75" customHeight="1">
      <c r="A42" s="3">
        <v>7</v>
      </c>
      <c r="B42" s="37" t="s">
        <v>42</v>
      </c>
      <c r="C42" s="3">
        <v>1</v>
      </c>
      <c r="D42" s="3">
        <v>2</v>
      </c>
      <c r="E42" s="3"/>
      <c r="F42" s="3">
        <v>1</v>
      </c>
      <c r="G42" s="33">
        <v>2094</v>
      </c>
      <c r="H42" s="41">
        <v>2094</v>
      </c>
      <c r="I42" s="42"/>
      <c r="J42" s="42"/>
      <c r="K42" s="42"/>
      <c r="L42" s="42"/>
      <c r="M42" s="42"/>
      <c r="N42" s="42"/>
      <c r="O42" s="42">
        <v>251.28</v>
      </c>
      <c r="P42" s="42"/>
      <c r="Q42" s="42"/>
      <c r="R42" s="32">
        <f t="shared" si="2"/>
        <v>2345.2800000000002</v>
      </c>
    </row>
    <row r="43" spans="1:18" ht="13.5" customHeight="1">
      <c r="A43" s="3">
        <v>8</v>
      </c>
      <c r="B43" s="5" t="s">
        <v>43</v>
      </c>
      <c r="C43" s="3">
        <v>3</v>
      </c>
      <c r="D43" s="3">
        <v>2</v>
      </c>
      <c r="E43" s="3"/>
      <c r="F43" s="3">
        <v>3</v>
      </c>
      <c r="G43" s="33">
        <v>2094</v>
      </c>
      <c r="H43" s="41">
        <v>6282</v>
      </c>
      <c r="I43" s="42"/>
      <c r="J43" s="42"/>
      <c r="K43" s="42"/>
      <c r="L43" s="42"/>
      <c r="M43" s="42"/>
      <c r="N43" s="42"/>
      <c r="O43" s="42">
        <v>753.84</v>
      </c>
      <c r="P43" s="42"/>
      <c r="Q43" s="42"/>
      <c r="R43" s="32">
        <f t="shared" si="2"/>
        <v>7035.84</v>
      </c>
    </row>
    <row r="44" spans="1:18">
      <c r="A44" s="2"/>
      <c r="B44" s="2" t="s">
        <v>14</v>
      </c>
      <c r="C44" s="2">
        <f>SUM(C36:C43)</f>
        <v>10</v>
      </c>
      <c r="D44" s="2"/>
      <c r="E44" s="2"/>
      <c r="F44" s="2">
        <f>SUM(F36:F43)</f>
        <v>10</v>
      </c>
      <c r="G44" s="2"/>
      <c r="H44" s="43">
        <f>SUM(H36:H43)</f>
        <v>20680.5</v>
      </c>
      <c r="I44" s="44"/>
      <c r="J44" s="44"/>
      <c r="K44" s="44"/>
      <c r="L44" s="44"/>
      <c r="M44" s="44"/>
      <c r="N44" s="43">
        <f>SUM(N36:N43)</f>
        <v>566.75</v>
      </c>
      <c r="O44" s="43">
        <f>SUM(O36:O43)</f>
        <v>1137.68</v>
      </c>
      <c r="P44" s="43">
        <f>SUM(P36:P43)</f>
        <v>288.14999999999998</v>
      </c>
      <c r="Q44" s="44"/>
      <c r="R44" s="4">
        <f t="shared" si="2"/>
        <v>22673.08</v>
      </c>
    </row>
    <row r="45" spans="1:18" ht="15.6">
      <c r="A45" s="56" t="s">
        <v>44</v>
      </c>
      <c r="B45" s="57"/>
      <c r="C45" s="23">
        <f>C24+C30+C34+C44</f>
        <v>26</v>
      </c>
      <c r="D45" s="22"/>
      <c r="E45" s="22"/>
      <c r="F45" s="23">
        <f>F24+F30+F34+F44</f>
        <v>32.21</v>
      </c>
      <c r="G45" s="24"/>
      <c r="H45" s="23">
        <f>H24+H30+H34+H44</f>
        <v>130102.70999999999</v>
      </c>
      <c r="I45" s="23">
        <f>I24+I30+I34+I44</f>
        <v>29271.66</v>
      </c>
      <c r="J45" s="23">
        <f>J24+J30+J34+J44</f>
        <v>22423.889999999996</v>
      </c>
      <c r="K45" s="23">
        <f>K24+K30+K34+K44</f>
        <v>12333.52</v>
      </c>
      <c r="L45" s="23">
        <f>L24+L30+L34+L44</f>
        <v>787.5</v>
      </c>
      <c r="M45" s="23"/>
      <c r="N45" s="23">
        <f>N24+N30+N34+N44</f>
        <v>566.75</v>
      </c>
      <c r="O45" s="23">
        <f>O24+O30+O34+O44</f>
        <v>1137.68</v>
      </c>
      <c r="P45" s="23">
        <f>P24+P30+P34+P44</f>
        <v>288.14999999999998</v>
      </c>
      <c r="Q45" s="23">
        <f>Q24+Q30+Q34+Q44</f>
        <v>1635.48</v>
      </c>
      <c r="R45" s="23">
        <f>R24+R30+R34+R44</f>
        <v>198547.34000000003</v>
      </c>
    </row>
    <row r="46" spans="1:18" ht="18.75" customHeight="1">
      <c r="A46" s="11"/>
      <c r="B46" s="11"/>
      <c r="G46" s="14" t="s">
        <v>20</v>
      </c>
      <c r="H46" s="14"/>
      <c r="I46" s="14"/>
      <c r="J46" s="14"/>
      <c r="K46" s="14" t="s">
        <v>58</v>
      </c>
    </row>
    <row r="47" spans="1:18" ht="15.6">
      <c r="A47" s="11"/>
      <c r="B47" s="11"/>
      <c r="G47" s="14" t="s">
        <v>34</v>
      </c>
      <c r="H47" s="14"/>
      <c r="I47" s="14"/>
      <c r="J47" s="14"/>
      <c r="K47" s="14" t="s">
        <v>35</v>
      </c>
    </row>
    <row r="48" spans="1:18" ht="14.4">
      <c r="A48" s="11"/>
      <c r="B48" s="11"/>
    </row>
  </sheetData>
  <mergeCells count="30">
    <mergeCell ref="Q8:Q10"/>
    <mergeCell ref="R8:R10"/>
    <mergeCell ref="L8:L10"/>
    <mergeCell ref="N8:N10"/>
    <mergeCell ref="A45:B45"/>
    <mergeCell ref="A31:B31"/>
    <mergeCell ref="A35:B35"/>
    <mergeCell ref="O8:O10"/>
    <mergeCell ref="A24:B24"/>
    <mergeCell ref="A25:B25"/>
    <mergeCell ref="M8:M9"/>
    <mergeCell ref="A11:B11"/>
    <mergeCell ref="D7:D10"/>
    <mergeCell ref="E7:E10"/>
    <mergeCell ref="A6:P6"/>
    <mergeCell ref="A7:A10"/>
    <mergeCell ref="B7:B10"/>
    <mergeCell ref="B1:C1"/>
    <mergeCell ref="B2:C2"/>
    <mergeCell ref="K8:K10"/>
    <mergeCell ref="G5:I5"/>
    <mergeCell ref="C7:C10"/>
    <mergeCell ref="F7:F10"/>
    <mergeCell ref="G7:G10"/>
    <mergeCell ref="H7:H10"/>
    <mergeCell ref="I8:I10"/>
    <mergeCell ref="J8:J10"/>
    <mergeCell ref="I7:L7"/>
    <mergeCell ref="P8:P10"/>
    <mergeCell ref="N7:R7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mishchuk</dc:creator>
  <cp:lastModifiedBy>dzhendzhera</cp:lastModifiedBy>
  <cp:lastPrinted>2019-10-03T08:07:34Z</cp:lastPrinted>
  <dcterms:created xsi:type="dcterms:W3CDTF">2019-05-20T13:00:08Z</dcterms:created>
  <dcterms:modified xsi:type="dcterms:W3CDTF">2019-11-27T11:16:16Z</dcterms:modified>
</cp:coreProperties>
</file>